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1. 2021RE\III muutmine ministri KK\"/>
    </mc:Choice>
  </mc:AlternateContent>
  <xr:revisionPtr revIDLastSave="0" documentId="13_ncr:1_{776D4885-A24D-494D-A83B-B1F10C295450}" xr6:coauthVersionLast="36" xr6:coauthVersionMax="36" xr10:uidLastSave="{00000000-0000-0000-0000-000000000000}"/>
  <bookViews>
    <workbookView xWindow="0" yWindow="0" windowWidth="28800" windowHeight="11925" xr2:uid="{2F6295CD-7E6B-4793-810E-0A80194AB8F1}"/>
  </bookViews>
  <sheets>
    <sheet name="Käskkiri4" sheetId="1" r:id="rId1"/>
  </sheets>
  <definedNames>
    <definedName name="_xlnm._FilterDatabase" localSheetId="0" hidden="1">Käskkiri4!$B$7:$Q$177</definedName>
    <definedName name="Märksõnad1">#REF!</definedName>
    <definedName name="Märksõnad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3" i="1" l="1"/>
  <c r="P172" i="1"/>
  <c r="D171" i="1"/>
  <c r="D170" i="1"/>
  <c r="D169" i="1"/>
  <c r="P168" i="1"/>
  <c r="D167" i="1"/>
  <c r="P166" i="1"/>
  <c r="D165" i="1"/>
  <c r="P164" i="1"/>
  <c r="D164" i="1"/>
  <c r="D163" i="1"/>
  <c r="D162" i="1"/>
  <c r="D161" i="1"/>
  <c r="P160" i="1"/>
  <c r="D160" i="1"/>
  <c r="D159" i="1"/>
  <c r="D158" i="1"/>
  <c r="D157" i="1"/>
  <c r="P155" i="1"/>
  <c r="D154" i="1"/>
  <c r="D153" i="1"/>
  <c r="D152" i="1"/>
  <c r="D151" i="1"/>
  <c r="D150" i="1"/>
  <c r="D149" i="1"/>
  <c r="D148" i="1"/>
  <c r="D147" i="1"/>
  <c r="D146" i="1"/>
  <c r="P145" i="1"/>
  <c r="D144" i="1"/>
  <c r="D143" i="1"/>
  <c r="D142" i="1"/>
  <c r="D141" i="1"/>
  <c r="D140" i="1"/>
  <c r="D139" i="1"/>
  <c r="D138" i="1"/>
  <c r="D137" i="1"/>
  <c r="D136" i="1"/>
  <c r="D135" i="1"/>
  <c r="P134" i="1"/>
  <c r="D133" i="1"/>
  <c r="D132" i="1"/>
  <c r="D131" i="1"/>
  <c r="D130" i="1"/>
  <c r="D129" i="1"/>
  <c r="P128" i="1"/>
  <c r="D128" i="1"/>
  <c r="D127" i="1"/>
  <c r="D126" i="1"/>
  <c r="D125" i="1"/>
  <c r="D124" i="1"/>
  <c r="D123" i="1"/>
  <c r="D122" i="1"/>
  <c r="D121" i="1"/>
  <c r="P120" i="1"/>
  <c r="D120" i="1"/>
  <c r="D119" i="1"/>
  <c r="D118" i="1"/>
  <c r="D117" i="1"/>
  <c r="H116" i="1"/>
  <c r="D116" i="1"/>
  <c r="P115" i="1"/>
  <c r="D114" i="1"/>
  <c r="D113" i="1"/>
  <c r="P112" i="1"/>
  <c r="D111" i="1"/>
  <c r="P110" i="1"/>
  <c r="D109" i="1"/>
  <c r="D108" i="1"/>
  <c r="D107" i="1"/>
  <c r="D106" i="1"/>
  <c r="D105" i="1"/>
  <c r="D104" i="1"/>
  <c r="D103" i="1"/>
  <c r="D102" i="1"/>
  <c r="D101" i="1"/>
  <c r="D100" i="1"/>
  <c r="P99" i="1"/>
  <c r="D99" i="1"/>
  <c r="D98" i="1"/>
  <c r="D97" i="1"/>
  <c r="D96" i="1"/>
  <c r="D95" i="1"/>
  <c r="D94" i="1"/>
  <c r="D93" i="1"/>
  <c r="P92" i="1"/>
  <c r="D91" i="1"/>
  <c r="P90" i="1"/>
  <c r="D90" i="1"/>
  <c r="D89" i="1"/>
  <c r="D88" i="1"/>
  <c r="D87" i="1"/>
  <c r="D86" i="1"/>
  <c r="D85" i="1"/>
  <c r="D84" i="1"/>
  <c r="D83" i="1"/>
  <c r="D82" i="1"/>
  <c r="D81" i="1"/>
  <c r="P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H61" i="1"/>
  <c r="D61" i="1"/>
  <c r="P60" i="1"/>
  <c r="D59" i="1"/>
  <c r="D58" i="1"/>
  <c r="P57" i="1"/>
  <c r="D56" i="1"/>
  <c r="P55" i="1"/>
  <c r="D54" i="1"/>
  <c r="D53" i="1"/>
  <c r="D52" i="1"/>
  <c r="P51" i="1"/>
  <c r="D51" i="1"/>
  <c r="D50" i="1"/>
  <c r="D49" i="1"/>
  <c r="D48" i="1"/>
  <c r="P47" i="1"/>
  <c r="D47" i="1"/>
  <c r="D46" i="1"/>
  <c r="D45" i="1"/>
  <c r="D44" i="1"/>
  <c r="P43" i="1"/>
  <c r="D43" i="1"/>
  <c r="D42" i="1"/>
  <c r="D41" i="1"/>
  <c r="D40" i="1"/>
  <c r="D39" i="1"/>
  <c r="P38" i="1"/>
  <c r="D37" i="1"/>
  <c r="P36" i="1"/>
  <c r="D35" i="1"/>
  <c r="D34" i="1"/>
  <c r="D33" i="1"/>
  <c r="D32" i="1"/>
  <c r="D31" i="1"/>
  <c r="D30" i="1"/>
  <c r="D29" i="1"/>
  <c r="D28" i="1"/>
  <c r="D27" i="1"/>
  <c r="D26" i="1"/>
  <c r="P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H8" i="1"/>
  <c r="D8" i="1"/>
  <c r="P29" i="1" l="1"/>
  <c r="P33" i="1"/>
  <c r="P45" i="1"/>
  <c r="P16" i="1"/>
  <c r="P20" i="1"/>
  <c r="P24" i="1"/>
  <c r="L31" i="1"/>
  <c r="P12" i="1"/>
  <c r="P10" i="1"/>
  <c r="O9" i="1"/>
  <c r="L9" i="1"/>
  <c r="L8" i="1" s="1"/>
  <c r="P14" i="1"/>
  <c r="P18" i="1"/>
  <c r="P22" i="1"/>
  <c r="P26" i="1"/>
  <c r="P30" i="1"/>
  <c r="P39" i="1"/>
  <c r="P41" i="1"/>
  <c r="P66" i="1"/>
  <c r="P70" i="1"/>
  <c r="P74" i="1"/>
  <c r="P34" i="1"/>
  <c r="O31" i="1"/>
  <c r="P40" i="1"/>
  <c r="P44" i="1"/>
  <c r="P48" i="1"/>
  <c r="P52" i="1"/>
  <c r="N62" i="1"/>
  <c r="P68" i="1"/>
  <c r="P86" i="1"/>
  <c r="P89" i="1"/>
  <c r="P96" i="1"/>
  <c r="J31" i="1"/>
  <c r="P67" i="1"/>
  <c r="P71" i="1"/>
  <c r="P75" i="1"/>
  <c r="P82" i="1"/>
  <c r="P84" i="1"/>
  <c r="P85" i="1"/>
  <c r="P101" i="1"/>
  <c r="P103" i="1"/>
  <c r="P113" i="1"/>
  <c r="L62" i="1"/>
  <c r="P79" i="1"/>
  <c r="P93" i="1"/>
  <c r="P95" i="1"/>
  <c r="P97" i="1"/>
  <c r="P125" i="1"/>
  <c r="P104" i="1"/>
  <c r="P108" i="1"/>
  <c r="P122" i="1"/>
  <c r="P133" i="1"/>
  <c r="P138" i="1"/>
  <c r="P147" i="1"/>
  <c r="P105" i="1"/>
  <c r="P106" i="1"/>
  <c r="P109" i="1"/>
  <c r="P111" i="1"/>
  <c r="P114" i="1"/>
  <c r="P124" i="1"/>
  <c r="P127" i="1"/>
  <c r="P129" i="1"/>
  <c r="K140" i="1"/>
  <c r="L140" i="1"/>
  <c r="P151" i="1"/>
  <c r="P171" i="1"/>
  <c r="P132" i="1"/>
  <c r="P137" i="1"/>
  <c r="P141" i="1"/>
  <c r="P146" i="1"/>
  <c r="P150" i="1"/>
  <c r="P153" i="1"/>
  <c r="P154" i="1"/>
  <c r="P167" i="1"/>
  <c r="P130" i="1"/>
  <c r="P135" i="1"/>
  <c r="P139" i="1"/>
  <c r="P143" i="1"/>
  <c r="M140" i="1"/>
  <c r="P148" i="1"/>
  <c r="P152" i="1"/>
  <c r="P156" i="1"/>
  <c r="P157" i="1"/>
  <c r="P170" i="1"/>
  <c r="O8" i="1" l="1"/>
  <c r="P144" i="1"/>
  <c r="J140" i="1"/>
  <c r="P161" i="1"/>
  <c r="P165" i="1"/>
  <c r="P158" i="1"/>
  <c r="I140" i="1"/>
  <c r="P136" i="1"/>
  <c r="P131" i="1"/>
  <c r="P142" i="1"/>
  <c r="P121" i="1"/>
  <c r="P91" i="1"/>
  <c r="L87" i="1"/>
  <c r="L61" i="1" s="1"/>
  <c r="P78" i="1"/>
  <c r="L117" i="1"/>
  <c r="L116" i="1" s="1"/>
  <c r="P102" i="1"/>
  <c r="P64" i="1"/>
  <c r="P107" i="1"/>
  <c r="J87" i="1"/>
  <c r="P77" i="1"/>
  <c r="P11" i="1"/>
  <c r="P56" i="1"/>
  <c r="N140" i="1"/>
  <c r="O140" i="1"/>
  <c r="P159" i="1"/>
  <c r="P100" i="1"/>
  <c r="P98" i="1"/>
  <c r="O117" i="1"/>
  <c r="O116" i="1" s="1"/>
  <c r="M62" i="1"/>
  <c r="K117" i="1"/>
  <c r="K116" i="1" s="1"/>
  <c r="P88" i="1"/>
  <c r="I87" i="1"/>
  <c r="P76" i="1"/>
  <c r="P58" i="1"/>
  <c r="N87" i="1"/>
  <c r="N61" i="1" s="1"/>
  <c r="P65" i="1"/>
  <c r="P49" i="1"/>
  <c r="P27" i="1"/>
  <c r="M9" i="1"/>
  <c r="K9" i="1"/>
  <c r="P23" i="1"/>
  <c r="P53" i="1"/>
  <c r="N31" i="1"/>
  <c r="P21" i="1"/>
  <c r="P149" i="1"/>
  <c r="P123" i="1"/>
  <c r="P126" i="1"/>
  <c r="P119" i="1"/>
  <c r="M87" i="1"/>
  <c r="P81" i="1"/>
  <c r="K62" i="1"/>
  <c r="M117" i="1"/>
  <c r="M116" i="1" s="1"/>
  <c r="J117" i="1"/>
  <c r="P72" i="1"/>
  <c r="O87" i="1"/>
  <c r="P83" i="1"/>
  <c r="P69" i="1"/>
  <c r="J9" i="1"/>
  <c r="J8" i="1" s="1"/>
  <c r="I9" i="1"/>
  <c r="I62" i="1"/>
  <c r="I61" i="1" s="1"/>
  <c r="P32" i="1"/>
  <c r="I31" i="1"/>
  <c r="P28" i="1"/>
  <c r="P17" i="1"/>
  <c r="P169" i="1"/>
  <c r="P162" i="1"/>
  <c r="P163" i="1"/>
  <c r="O62" i="1"/>
  <c r="P118" i="1"/>
  <c r="I117" i="1"/>
  <c r="N117" i="1"/>
  <c r="N116" i="1" s="1"/>
  <c r="P59" i="1"/>
  <c r="P54" i="1"/>
  <c r="P50" i="1"/>
  <c r="P46" i="1"/>
  <c r="P42" i="1"/>
  <c r="P94" i="1"/>
  <c r="K87" i="1"/>
  <c r="P73" i="1"/>
  <c r="K31" i="1"/>
  <c r="N9" i="1"/>
  <c r="P19" i="1"/>
  <c r="P15" i="1"/>
  <c r="J62" i="1"/>
  <c r="J61" i="1" s="1"/>
  <c r="P63" i="1"/>
  <c r="P37" i="1"/>
  <c r="P35" i="1"/>
  <c r="M31" i="1"/>
  <c r="P13" i="1"/>
  <c r="I8" i="1" l="1"/>
  <c r="L173" i="1"/>
  <c r="J116" i="1"/>
  <c r="J173" i="1" s="1"/>
  <c r="O173" i="1"/>
  <c r="K61" i="1"/>
  <c r="N8" i="1"/>
  <c r="N173" i="1" s="1"/>
  <c r="P117" i="1"/>
  <c r="P140" i="1"/>
  <c r="P116" i="1" s="1"/>
  <c r="P9" i="1"/>
  <c r="N6" i="1"/>
  <c r="L6" i="1"/>
  <c r="P31" i="1"/>
  <c r="M8" i="1"/>
  <c r="P87" i="1"/>
  <c r="O61" i="1"/>
  <c r="K8" i="1"/>
  <c r="K173" i="1" s="1"/>
  <c r="M61" i="1"/>
  <c r="P62" i="1"/>
  <c r="I116" i="1"/>
  <c r="I173" i="1" s="1"/>
  <c r="M173" i="1" l="1"/>
  <c r="P8" i="1"/>
  <c r="P173" i="1" s="1"/>
  <c r="I6" i="1"/>
  <c r="O6" i="1"/>
  <c r="P61" i="1"/>
  <c r="M6" i="1"/>
  <c r="J6" i="1"/>
  <c r="P6" i="1" l="1"/>
  <c r="K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Kairi Tärno</author>
  </authors>
  <commentList>
    <comment ref="M32" authorId="0" shapeId="0" xr:uid="{3A1AA18A-0275-45BA-AE68-EF8B80ED74C0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JUM ajutine turvaala 2020.detsember, mida ei jõudnud kulutada 9000€/400;
Värbamistegevuse kommid 270 ja Justiitskolledži värbamiskampaania 13608
</t>
        </r>
      </text>
    </comment>
    <comment ref="M36" authorId="0" shapeId="0" xr:uid="{43E6B85E-2CA0-475F-B70A-A3EB41B65C5C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JUMi eelarvesse-6913€ Ehte tn; -504 RKAS parkimiskulud</t>
        </r>
      </text>
    </comment>
    <comment ref="M38" authorId="0" shapeId="0" xr:uid="{2B0BB3F1-FFEA-4EDB-BF4D-F68F19C269E2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RKAS parkimiskulud</t>
        </r>
      </text>
    </comment>
    <comment ref="M39" authorId="0" shapeId="0" xr:uid="{65650462-1CC6-4E01-A96D-DC02C4790DFC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JUM ajutine turvaala 2020.detsember, mida ei jõudnud kulutada 9000€/4600</t>
        </r>
      </text>
    </comment>
    <comment ref="M40" authorId="0" shapeId="0" xr:uid="{A73A9810-77FD-45C4-8561-C2CAEF19625B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JUM ajutine turvaala 2020.detsember, mida ei jõudnud kulutada 9000€/4000</t>
        </r>
      </text>
    </comment>
    <comment ref="M42" authorId="0" shapeId="0" xr:uid="{8768D7D2-9886-47B0-B3CB-968CDFE8E78E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IKV vahendid</t>
        </r>
      </text>
    </comment>
    <comment ref="M47" authorId="0" shapeId="0" xr:uid="{EA4AB628-9748-4283-B669-35B85CE7A266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Õpikud vanglatele</t>
        </r>
      </text>
    </comment>
    <comment ref="M50" authorId="0" shapeId="0" xr:uid="{2A724F16-FFAA-4357-8A3B-B455BC113F9A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Kriminalistikavahendid</t>
        </r>
      </text>
    </comment>
    <comment ref="M51" authorId="0" shapeId="0" xr:uid="{E914728B-8BAE-46A0-BE65-005211175BD3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Eelkoolituse kulud, SKA majutus</t>
        </r>
      </text>
    </comment>
    <comment ref="M57" authorId="0" shapeId="0" xr:uid="{2297B205-2860-4928-BBD2-087A7FEEA177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JUMi eelarvesse-1383€ Ehte tn</t>
        </r>
      </text>
    </comment>
    <comment ref="M88" authorId="0" shapeId="0" xr:uid="{C012AD48-2800-4DE3-BA30-D82D5C11DEDD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1090€ raamatute soetus
340€ Värbamine ja tripod testid
</t>
        </r>
      </text>
    </comment>
    <comment ref="M97" authorId="0" shapeId="0" xr:uid="{220DF9A3-6CF4-423C-A150-C135D63C0EDE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1435€ psühholoogiline nõustamine
33737€ IKV varu
</t>
        </r>
      </text>
    </comment>
    <comment ref="M99" authorId="0" shapeId="0" xr:uid="{8B774523-B1C4-468B-9F2C-526B49DD6BD9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1600€ sõltlaste tugigrupid
</t>
        </r>
      </text>
    </comment>
    <comment ref="M106" authorId="0" shapeId="0" xr:uid="{45241A26-BF4F-4C2D-84DB-AACC46E625FD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7776€ SKA kadettide majutus
264€ eelkoolituse kulud
</t>
        </r>
      </text>
    </comment>
    <comment ref="M115" authorId="0" shapeId="0" xr:uid="{443FB2F4-1C18-4F14-96A4-09EB5E104E0C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Vereanalüsaator ja potipesumasin</t>
        </r>
      </text>
    </comment>
    <comment ref="M118" authorId="0" shapeId="0" xr:uid="{9CF1D4C2-1953-4598-B0DB-CA208225436F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Vanglaametnike kulude vähendamine ja majandamiskulude suurendamine. RÜ</t>
        </r>
      </text>
    </comment>
    <comment ref="M132" authorId="0" shapeId="0" xr:uid="{52E3ACBF-D2BA-485D-9907-88F975A4B5EA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Riigikeele õpetajate kulu ümbertõstmine majandamiskuludesse</t>
        </r>
      </text>
    </comment>
    <comment ref="M137" authorId="0" shapeId="0" xr:uid="{F9AC8FEF-D551-4F76-8496-635093B06832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Valvurite Nõukogu istungi kohvilaud</t>
        </r>
      </text>
    </comment>
    <comment ref="M141" authorId="0" shapeId="0" xr:uid="{DBA1E4F0-E1DF-44B7-8E6F-954AD8472D19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7147€ Värbamine, Tripod testid, teenistusmedalid 
2489€ Riigihangete alane konsultatsioon
295€ SKT konkursite kulud (värbamine) 
</t>
        </r>
      </text>
    </comment>
    <comment ref="M146" authorId="0" shapeId="0" xr:uid="{019FEA0B-969C-45ED-8E29-1F2BF6001D00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Kriminaalhoolduse sõidukulud</t>
        </r>
      </text>
    </comment>
    <comment ref="M148" authorId="0" shapeId="0" xr:uid="{47EAC071-60BB-49DC-9C69-D33C2E90E99E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9930+5070 RÜ kulud palgakuludest</t>
        </r>
      </text>
    </comment>
    <comment ref="M149" authorId="0" shapeId="0" xr:uid="{D7E96E43-7C4B-4604-B7EE-A4C36294684E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Noorte motivatsiooni toit</t>
        </r>
      </text>
    </comment>
    <comment ref="M150" authorId="0" shapeId="0" xr:uid="{11077DF4-223E-4790-B806-74FFE6EA598E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3850€ psühholoogiline nõustamine
35553 IKV varu
</t>
        </r>
      </text>
    </comment>
    <comment ref="M152" authorId="0" shapeId="0" xr:uid="{DEAB64AA-3C9F-4C87-BA6A-EA6E62F861E6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250 Noorte MOT tätoveeringu eemaldamine
</t>
        </r>
      </text>
    </comment>
    <comment ref="M157" authorId="0" shapeId="0" xr:uid="{A998297C-B9E7-4879-BF9D-0261C437A1CB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1407+718 keeleõpe</t>
        </r>
      </text>
    </comment>
    <comment ref="M158" authorId="0" shapeId="0" xr:uid="{1B7763AC-612D-46A4-B122-DD6AAEEB4066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Noorte motivatsiooni kinkekaardid</t>
        </r>
      </text>
    </comment>
    <comment ref="M161" authorId="0" shapeId="0" xr:uid="{9DA2A7BC-C469-4BA0-88A1-EA576A4A5D87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Kadettide majutus</t>
        </r>
      </text>
    </comment>
    <comment ref="M172" authorId="0" shapeId="0" xr:uid="{B7928CC8-6258-4859-9D5A-119B61748E11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Potipesumasin</t>
        </r>
      </text>
    </comment>
  </commentList>
</comments>
</file>

<file path=xl/sharedStrings.xml><?xml version="1.0" encoding="utf-8"?>
<sst xmlns="http://schemas.openxmlformats.org/spreadsheetml/2006/main" count="376" uniqueCount="96">
  <si>
    <t>2021. aasta riigieelarve seadus</t>
  </si>
  <si>
    <t>Filtreeritud ridade summa:</t>
  </si>
  <si>
    <t>Asutus</t>
  </si>
  <si>
    <t>Eelarve liik</t>
  </si>
  <si>
    <t>Objekt</t>
  </si>
  <si>
    <t>Talitus</t>
  </si>
  <si>
    <t>Kulukoht</t>
  </si>
  <si>
    <t>Eelarve konto</t>
  </si>
  <si>
    <t>Eelarvekonto nimetus</t>
  </si>
  <si>
    <t>2020
Ületoodud vahendid</t>
  </si>
  <si>
    <t>Käskkirja muudatus
I</t>
  </si>
  <si>
    <t>2020
Ületoodud vahendid II</t>
  </si>
  <si>
    <t>Käskkirja muudatus
II</t>
  </si>
  <si>
    <t>Käskkirja muudatus
IV</t>
  </si>
  <si>
    <t>Selgitus muudatuse kohta</t>
  </si>
  <si>
    <t>50</t>
  </si>
  <si>
    <t>Tööjõukulud</t>
  </si>
  <si>
    <t>VR030265</t>
  </si>
  <si>
    <t>55</t>
  </si>
  <si>
    <t>Majandamiskulud</t>
  </si>
  <si>
    <t>Käibemaks majandamiskuludelt</t>
  </si>
  <si>
    <t>IN004000</t>
  </si>
  <si>
    <t>Tallinna Vangla</t>
  </si>
  <si>
    <t>J63</t>
  </si>
  <si>
    <t>Palgafond (vanglaametnik)</t>
  </si>
  <si>
    <t>Väljateenitud aastate tasu</t>
  </si>
  <si>
    <t>RÜ tasud</t>
  </si>
  <si>
    <t>Saatmine</t>
  </si>
  <si>
    <t>Juhendamine</t>
  </si>
  <si>
    <t>Riigipüha tunnid</t>
  </si>
  <si>
    <t>Vahetuseväline töö</t>
  </si>
  <si>
    <t>Ületunnid</t>
  </si>
  <si>
    <t>Tervisefond</t>
  </si>
  <si>
    <t>Tööandjapension</t>
  </si>
  <si>
    <t>Palgafond (põhitegevus)</t>
  </si>
  <si>
    <t>Palgafond (tugiteenus)</t>
  </si>
  <si>
    <t>Palgafond (meditsiin)</t>
  </si>
  <si>
    <t>Riigikeele õpetajate töötasud</t>
  </si>
  <si>
    <t>Direktori fond</t>
  </si>
  <si>
    <t>Tervishoiutöötajate palgakulude kate 2021</t>
  </si>
  <si>
    <t>Kinnipeetavate töötasu</t>
  </si>
  <si>
    <t>Riigikeele õppetasud</t>
  </si>
  <si>
    <t>Erisoodustus oma töötajatele mõeldud üritustelt</t>
  </si>
  <si>
    <t>Omatulude tööjõukulud</t>
  </si>
  <si>
    <t>Administreerimiskulud</t>
  </si>
  <si>
    <t>Lähetuskulud</t>
  </si>
  <si>
    <t>Koolituskulud</t>
  </si>
  <si>
    <t>Muud kinnistukulud</t>
  </si>
  <si>
    <t>SE000028</t>
  </si>
  <si>
    <t>vahendid RKAS makseteks</t>
  </si>
  <si>
    <t>Sõidukite ülalpidamiskulud</t>
  </si>
  <si>
    <t>Info- ja kommunikatsioonitehnoloogia kulud</t>
  </si>
  <si>
    <t>Inventari majandamiskulud</t>
  </si>
  <si>
    <t>Toiduained ja toitlustusteenused</t>
  </si>
  <si>
    <t>Vangla personali meditsiini- ja hügieenikulud</t>
  </si>
  <si>
    <t>Tervishoiuteenused kinnipeetavatele hambaproteesid</t>
  </si>
  <si>
    <t>Tervishoiuteenused kinnipeetavatele</t>
  </si>
  <si>
    <t>Kinnipeetavate hügieenitarbed</t>
  </si>
  <si>
    <t>Kinnipeetavate sotsiaalporgrammid</t>
  </si>
  <si>
    <t>Õppevahendid</t>
  </si>
  <si>
    <t>Vaba aja sisustamise kulud kinnipeetavatele</t>
  </si>
  <si>
    <t>Eri- ja vormiriietus</t>
  </si>
  <si>
    <t>Muu erivarustus ja erimaterjalid</t>
  </si>
  <si>
    <t>Mitmesugused majandamiskulud</t>
  </si>
  <si>
    <t>Maksu- , riigilõivu- ja trahvikulud</t>
  </si>
  <si>
    <t>Kohtuotsused ja kahjutasud</t>
  </si>
  <si>
    <t>Omatulude majandamiskulud</t>
  </si>
  <si>
    <t>SE030001</t>
  </si>
  <si>
    <t>Vabanemistoetused</t>
  </si>
  <si>
    <t>Amortisatsioon</t>
  </si>
  <si>
    <t>Käibemaks RKAS</t>
  </si>
  <si>
    <t>Käibemaks omatulud</t>
  </si>
  <si>
    <t>Investeeringud</t>
  </si>
  <si>
    <t>SKA värbamiskampaania videoklipid</t>
  </si>
  <si>
    <t>Tartu Vangla</t>
  </si>
  <si>
    <t>J62</t>
  </si>
  <si>
    <t>Töötasud VÕS</t>
  </si>
  <si>
    <t>Erisoodustus tsentraalsed spordikulud</t>
  </si>
  <si>
    <t>Viru Vangla</t>
  </si>
  <si>
    <t>J61</t>
  </si>
  <si>
    <t>Palgafond (haldus)</t>
  </si>
  <si>
    <t>Ravimid</t>
  </si>
  <si>
    <t>VR030437</t>
  </si>
  <si>
    <t>C-hepatiidi ravimid kinnipeetavatele</t>
  </si>
  <si>
    <t>SR030111</t>
  </si>
  <si>
    <t>Viru Vangla arestimaja metadoonravi</t>
  </si>
  <si>
    <t>Käibemaks Viru Vangla arestimaja metadoonravi</t>
  </si>
  <si>
    <t>Evakuatsiooni õppefilm</t>
  </si>
  <si>
    <t>Vanglad kokku</t>
  </si>
  <si>
    <t>Kulud kokku</t>
  </si>
  <si>
    <t>Vanglate eelarve</t>
  </si>
  <si>
    <t>Kinnitatud käskkirjaga</t>
  </si>
  <si>
    <t>Lisa 6</t>
  </si>
  <si>
    <t>Peale käskkirja jõustumist kehtiv eelarve (€)</t>
  </si>
  <si>
    <t>Eelarve muudatused (€)</t>
  </si>
  <si>
    <t>2021. aasta algne eelarve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</si>
</sst>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vertAlign val="superscript"/>
      <sz val="10"/>
      <color theme="1"/>
      <name val="Calibri"/>
      <family val="2"/>
      <charset val="186"/>
      <scheme val="minor"/>
    </font>
    <font>
      <u/>
      <sz val="10"/>
      <color theme="10"/>
      <name val="Calibri"/>
      <family val="2"/>
      <charset val="186"/>
      <scheme val="minor"/>
    </font>
    <font>
      <sz val="10"/>
      <color theme="0" tint="-0.34998626667073579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3" fontId="2" fillId="0" borderId="0" xfId="0" applyNumberFormat="1" applyFont="1" applyAlignment="1"/>
    <xf numFmtId="3" fontId="2" fillId="0" borderId="0" xfId="0" applyNumberFormat="1" applyFont="1" applyFill="1" applyAlignment="1"/>
    <xf numFmtId="0" fontId="4" fillId="0" borderId="0" xfId="0" applyFont="1" applyAlignment="1"/>
    <xf numFmtId="0" fontId="5" fillId="0" borderId="0" xfId="1" applyFont="1" applyAlignment="1"/>
    <xf numFmtId="0" fontId="6" fillId="0" borderId="0" xfId="0" applyFont="1" applyAlignment="1"/>
    <xf numFmtId="3" fontId="6" fillId="0" borderId="0" xfId="0" applyNumberFormat="1" applyFont="1" applyAlignment="1"/>
    <xf numFmtId="0" fontId="7" fillId="2" borderId="1" xfId="0" applyFont="1" applyFill="1" applyBorder="1" applyAlignment="1"/>
    <xf numFmtId="3" fontId="3" fillId="0" borderId="0" xfId="0" applyNumberFormat="1" applyFont="1" applyFill="1" applyAlignment="1"/>
    <xf numFmtId="0" fontId="7" fillId="0" borderId="1" xfId="0" applyFont="1" applyFill="1" applyBorder="1" applyAlignment="1"/>
    <xf numFmtId="0" fontId="3" fillId="0" borderId="1" xfId="0" applyFont="1" applyBorder="1" applyAlignment="1"/>
    <xf numFmtId="0" fontId="8" fillId="0" borderId="1" xfId="0" applyFont="1" applyFill="1" applyBorder="1" applyAlignment="1"/>
    <xf numFmtId="3" fontId="7" fillId="0" borderId="1" xfId="0" applyNumberFormat="1" applyFont="1" applyBorder="1" applyAlignment="1"/>
    <xf numFmtId="3" fontId="2" fillId="0" borderId="1" xfId="0" applyNumberFormat="1" applyFont="1" applyBorder="1" applyAlignment="1"/>
    <xf numFmtId="0" fontId="3" fillId="5" borderId="1" xfId="0" applyFont="1" applyFill="1" applyBorder="1" applyAlignment="1"/>
    <xf numFmtId="0" fontId="7" fillId="5" borderId="2" xfId="0" applyFont="1" applyFill="1" applyBorder="1" applyAlignment="1">
      <alignment wrapText="1"/>
    </xf>
    <xf numFmtId="3" fontId="3" fillId="5" borderId="1" xfId="0" applyNumberFormat="1" applyFont="1" applyFill="1" applyBorder="1" applyAlignment="1"/>
    <xf numFmtId="0" fontId="2" fillId="5" borderId="1" xfId="0" applyFont="1" applyFill="1" applyBorder="1" applyAlignment="1"/>
    <xf numFmtId="0" fontId="2" fillId="0" borderId="1" xfId="0" applyFont="1" applyFill="1" applyBorder="1" applyAlignment="1"/>
    <xf numFmtId="3" fontId="2" fillId="0" borderId="1" xfId="0" applyNumberFormat="1" applyFont="1" applyFill="1" applyBorder="1" applyAlignment="1"/>
    <xf numFmtId="3" fontId="9" fillId="0" borderId="1" xfId="0" applyNumberFormat="1" applyFont="1" applyFill="1" applyBorder="1" applyAlignment="1"/>
    <xf numFmtId="3" fontId="2" fillId="0" borderId="1" xfId="0" applyNumberFormat="1" applyFont="1" applyBorder="1" applyAlignment="1">
      <alignment wrapText="1"/>
    </xf>
    <xf numFmtId="3" fontId="7" fillId="5" borderId="3" xfId="0" applyNumberFormat="1" applyFont="1" applyFill="1" applyBorder="1" applyAlignment="1">
      <alignment wrapText="1"/>
    </xf>
    <xf numFmtId="3" fontId="8" fillId="0" borderId="1" xfId="0" applyNumberFormat="1" applyFont="1" applyFill="1" applyBorder="1" applyAlignment="1"/>
    <xf numFmtId="0" fontId="3" fillId="2" borderId="1" xfId="0" applyFont="1" applyFill="1" applyBorder="1" applyAlignment="1"/>
    <xf numFmtId="0" fontId="7" fillId="2" borderId="2" xfId="0" applyFont="1" applyFill="1" applyBorder="1" applyAlignment="1">
      <alignment wrapText="1"/>
    </xf>
    <xf numFmtId="3" fontId="7" fillId="2" borderId="1" xfId="0" applyNumberFormat="1" applyFont="1" applyFill="1" applyBorder="1" applyAlignment="1">
      <alignment wrapText="1"/>
    </xf>
    <xf numFmtId="0" fontId="2" fillId="2" borderId="1" xfId="0" quotePrefix="1" applyFont="1" applyFill="1" applyBorder="1" applyAlignment="1"/>
    <xf numFmtId="0" fontId="10" fillId="0" borderId="0" xfId="0" applyFont="1" applyAlignment="1"/>
    <xf numFmtId="0" fontId="2" fillId="0" borderId="0" xfId="0" applyFont="1" applyAlignment="1">
      <alignment horizontal="right"/>
    </xf>
    <xf numFmtId="0" fontId="8" fillId="0" borderId="1" xfId="0" applyFont="1" applyBorder="1" applyAlignment="1"/>
    <xf numFmtId="3" fontId="2" fillId="5" borderId="1" xfId="0" applyNumberFormat="1" applyFont="1" applyFill="1" applyBorder="1" applyAlignment="1"/>
    <xf numFmtId="3" fontId="8" fillId="0" borderId="1" xfId="0" applyNumberFormat="1" applyFont="1" applyBorder="1" applyAlignment="1"/>
    <xf numFmtId="3" fontId="7" fillId="4" borderId="1" xfId="0" applyNumberFormat="1" applyFont="1" applyFill="1" applyBorder="1" applyAlignment="1"/>
    <xf numFmtId="3" fontId="8" fillId="4" borderId="1" xfId="0" applyNumberFormat="1" applyFont="1" applyFill="1" applyBorder="1" applyAlignment="1"/>
    <xf numFmtId="3" fontId="3" fillId="0" borderId="1" xfId="0" applyNumberFormat="1" applyFont="1" applyFill="1" applyBorder="1" applyAlignment="1"/>
    <xf numFmtId="3" fontId="7" fillId="0" borderId="1" xfId="0" applyNumberFormat="1" applyFont="1" applyFill="1" applyBorder="1" applyAlignment="1"/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</cellXfs>
  <cellStyles count="2">
    <cellStyle name="Hüperlink" xfId="1" builtinId="8"/>
    <cellStyle name="Normaallaad" xfId="0" builtinId="0"/>
  </cellStyles>
  <dxfs count="23"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riigiteataja.ee/akt/117042021005?leiaKehtiv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4FB5D-CA17-4ACE-9EF5-7AECA7F4E9F9}">
  <sheetPr>
    <tabColor rgb="FFFFC000"/>
    <outlinePr summaryBelow="0"/>
    <pageSetUpPr fitToPage="1"/>
  </sheetPr>
  <dimension ref="A1:R179"/>
  <sheetViews>
    <sheetView tabSelected="1" zoomScaleNormal="100" workbookViewId="0">
      <pane xSplit="1" ySplit="7" topLeftCell="B8" activePane="bottomRight" state="frozen"/>
      <selection activeCell="F78" sqref="F78"/>
      <selection pane="topRight" activeCell="F78" sqref="F78"/>
      <selection pane="bottomLeft" activeCell="F78" sqref="F78"/>
      <selection pane="bottomRight" activeCell="G7" sqref="G7"/>
    </sheetView>
  </sheetViews>
  <sheetFormatPr defaultColWidth="9.28515625" defaultRowHeight="12.75" outlineLevelRow="2" outlineLevelCol="1" x14ac:dyDescent="0.2"/>
  <cols>
    <col min="1" max="1" width="1.7109375" style="1" hidden="1" customWidth="1"/>
    <col min="2" max="2" width="7" style="1" customWidth="1"/>
    <col min="3" max="3" width="6.85546875" style="1" customWidth="1"/>
    <col min="4" max="4" width="9.28515625" style="1" customWidth="1"/>
    <col min="5" max="5" width="11.140625" style="1" hidden="1" customWidth="1" outlineLevel="1"/>
    <col min="6" max="6" width="9.7109375" style="1" hidden="1" customWidth="1" outlineLevel="1"/>
    <col min="7" max="7" width="6.7109375" style="31" customWidth="1" collapsed="1"/>
    <col min="8" max="8" width="38" style="1" customWidth="1"/>
    <col min="9" max="9" width="11.7109375" style="1" customWidth="1"/>
    <col min="10" max="10" width="10.85546875" style="3" hidden="1" customWidth="1" outlineLevel="1"/>
    <col min="11" max="12" width="10.85546875" style="1" hidden="1" customWidth="1" outlineLevel="1"/>
    <col min="13" max="13" width="10.85546875" style="1" hidden="1" customWidth="1" outlineLevel="1" collapsed="1"/>
    <col min="14" max="14" width="10.85546875" style="1" customWidth="1" collapsed="1"/>
    <col min="15" max="15" width="10.85546875" style="1" hidden="1" customWidth="1" outlineLevel="1"/>
    <col min="16" max="16" width="19.7109375" style="1" customWidth="1" collapsed="1"/>
    <col min="17" max="17" width="57.28515625" style="1" hidden="1" customWidth="1"/>
    <col min="18" max="16384" width="9.28515625" style="1"/>
  </cols>
  <sheetData>
    <row r="1" spans="1:18" hidden="1" x14ac:dyDescent="0.2">
      <c r="B1" s="2"/>
      <c r="I1" s="1">
        <v>1</v>
      </c>
      <c r="L1" s="1">
        <v>2</v>
      </c>
      <c r="M1" s="1">
        <v>3</v>
      </c>
      <c r="N1" s="1">
        <v>4</v>
      </c>
      <c r="O1" s="1">
        <v>5</v>
      </c>
      <c r="P1" s="31"/>
      <c r="R1" s="4"/>
    </row>
    <row r="2" spans="1:18" x14ac:dyDescent="0.2">
      <c r="B2" s="2" t="s">
        <v>90</v>
      </c>
      <c r="P2" s="31" t="s">
        <v>91</v>
      </c>
      <c r="R2" s="4"/>
    </row>
    <row r="3" spans="1:18" x14ac:dyDescent="0.2">
      <c r="B3" s="2"/>
      <c r="P3" s="31" t="s">
        <v>92</v>
      </c>
      <c r="R3" s="4"/>
    </row>
    <row r="4" spans="1:18" ht="15" x14ac:dyDescent="0.2">
      <c r="A4" s="5">
        <v>1</v>
      </c>
      <c r="B4" s="6"/>
      <c r="H4" s="6"/>
      <c r="L4" s="3"/>
      <c r="P4" s="31"/>
    </row>
    <row r="5" spans="1:18" ht="15" hidden="1" x14ac:dyDescent="0.2">
      <c r="A5" s="5">
        <v>2</v>
      </c>
      <c r="B5" s="6" t="s">
        <v>0</v>
      </c>
      <c r="I5" s="3"/>
      <c r="L5" s="3"/>
      <c r="P5" s="3"/>
    </row>
    <row r="6" spans="1:18" ht="15" hidden="1" x14ac:dyDescent="0.2">
      <c r="A6" s="5"/>
      <c r="B6" s="6"/>
      <c r="H6" s="7" t="s">
        <v>1</v>
      </c>
      <c r="I6" s="8">
        <f t="shared" ref="I6:P6" si="0">SUBTOTAL(9,I7:I173)</f>
        <v>256827129</v>
      </c>
      <c r="J6" s="8">
        <f t="shared" si="0"/>
        <v>0</v>
      </c>
      <c r="K6" s="8">
        <f t="shared" si="0"/>
        <v>0</v>
      </c>
      <c r="L6" s="8">
        <f t="shared" si="0"/>
        <v>2144872</v>
      </c>
      <c r="M6" s="8">
        <f t="shared" si="0"/>
        <v>689746</v>
      </c>
      <c r="N6" s="8">
        <f t="shared" si="0"/>
        <v>8074078</v>
      </c>
      <c r="O6" s="8">
        <f t="shared" si="0"/>
        <v>-369560</v>
      </c>
      <c r="P6" s="8">
        <f t="shared" si="0"/>
        <v>267366265</v>
      </c>
    </row>
    <row r="7" spans="1:18" s="2" customFormat="1" ht="38.25" x14ac:dyDescent="0.2">
      <c r="B7" s="39" t="s">
        <v>2</v>
      </c>
      <c r="C7" s="39" t="s">
        <v>3</v>
      </c>
      <c r="D7" s="39" t="s">
        <v>4</v>
      </c>
      <c r="E7" s="40" t="s">
        <v>5</v>
      </c>
      <c r="F7" s="40" t="s">
        <v>6</v>
      </c>
      <c r="G7" s="39" t="s">
        <v>7</v>
      </c>
      <c r="H7" s="39" t="s">
        <v>8</v>
      </c>
      <c r="I7" s="39" t="s">
        <v>95</v>
      </c>
      <c r="J7" s="39" t="s">
        <v>9</v>
      </c>
      <c r="K7" s="39" t="s">
        <v>10</v>
      </c>
      <c r="L7" s="39" t="s">
        <v>11</v>
      </c>
      <c r="M7" s="39" t="s">
        <v>12</v>
      </c>
      <c r="N7" s="39" t="s">
        <v>94</v>
      </c>
      <c r="O7" s="39" t="s">
        <v>13</v>
      </c>
      <c r="P7" s="39" t="s">
        <v>93</v>
      </c>
      <c r="Q7" s="9" t="s">
        <v>14</v>
      </c>
      <c r="R7" s="10"/>
    </row>
    <row r="8" spans="1:18" x14ac:dyDescent="0.2">
      <c r="B8" s="16" t="s">
        <v>22</v>
      </c>
      <c r="C8" s="16"/>
      <c r="D8" s="16" t="str">
        <f>""</f>
        <v/>
      </c>
      <c r="E8" s="16"/>
      <c r="F8" s="16"/>
      <c r="G8" s="41"/>
      <c r="H8" s="17" t="str">
        <f>"Kulud kokku "&amp;B8</f>
        <v>Kulud kokku Tallinna Vangla</v>
      </c>
      <c r="I8" s="18">
        <f>I9+I31+I55+I56+I57+I58+I59+I60</f>
        <v>25356737</v>
      </c>
      <c r="J8" s="18">
        <f t="shared" ref="J8:P8" si="1">J9+J31+J55+J56+J57+J58+J59+J60</f>
        <v>0</v>
      </c>
      <c r="K8" s="18">
        <f t="shared" si="1"/>
        <v>660</v>
      </c>
      <c r="L8" s="18">
        <f t="shared" si="1"/>
        <v>0</v>
      </c>
      <c r="M8" s="18">
        <f t="shared" si="1"/>
        <v>44956</v>
      </c>
      <c r="N8" s="33">
        <f t="shared" si="1"/>
        <v>728515</v>
      </c>
      <c r="O8" s="18">
        <f t="shared" si="1"/>
        <v>0</v>
      </c>
      <c r="P8" s="18">
        <f t="shared" si="1"/>
        <v>26130868</v>
      </c>
      <c r="Q8" s="19"/>
    </row>
    <row r="9" spans="1:18" s="2" customFormat="1" outlineLevel="1" collapsed="1" x14ac:dyDescent="0.2">
      <c r="B9" s="32" t="s">
        <v>23</v>
      </c>
      <c r="C9" s="13">
        <v>20</v>
      </c>
      <c r="D9" s="32" t="str">
        <f>""</f>
        <v/>
      </c>
      <c r="E9" s="32"/>
      <c r="F9" s="32"/>
      <c r="G9" s="42" t="s">
        <v>15</v>
      </c>
      <c r="H9" s="20" t="s">
        <v>16</v>
      </c>
      <c r="I9" s="35">
        <f t="shared" ref="I9:P9" si="2">SUM(I10:I30)</f>
        <v>11779758</v>
      </c>
      <c r="J9" s="35">
        <f t="shared" si="2"/>
        <v>0</v>
      </c>
      <c r="K9" s="35">
        <f t="shared" si="2"/>
        <v>0</v>
      </c>
      <c r="L9" s="35">
        <f t="shared" si="2"/>
        <v>0</v>
      </c>
      <c r="M9" s="35">
        <f t="shared" si="2"/>
        <v>215</v>
      </c>
      <c r="N9" s="36">
        <f t="shared" si="2"/>
        <v>621407</v>
      </c>
      <c r="O9" s="35">
        <f t="shared" si="2"/>
        <v>0</v>
      </c>
      <c r="P9" s="35">
        <f t="shared" si="2"/>
        <v>12401380</v>
      </c>
      <c r="Q9" s="12"/>
    </row>
    <row r="10" spans="1:18" hidden="1" outlineLevel="2" x14ac:dyDescent="0.2">
      <c r="B10" s="13" t="s">
        <v>23</v>
      </c>
      <c r="C10" s="20">
        <v>20</v>
      </c>
      <c r="D10" s="20" t="str">
        <f>""</f>
        <v/>
      </c>
      <c r="E10" s="20"/>
      <c r="F10" s="20"/>
      <c r="G10" s="43">
        <v>50</v>
      </c>
      <c r="H10" s="20" t="s">
        <v>24</v>
      </c>
      <c r="I10" s="21">
        <v>6157850</v>
      </c>
      <c r="J10" s="21">
        <v>0</v>
      </c>
      <c r="K10" s="21">
        <v>0</v>
      </c>
      <c r="L10" s="21">
        <v>0</v>
      </c>
      <c r="M10" s="21">
        <v>129</v>
      </c>
      <c r="N10" s="21">
        <v>260000</v>
      </c>
      <c r="O10" s="21">
        <v>0</v>
      </c>
      <c r="P10" s="22">
        <f t="shared" ref="P10:P30" si="3">SUM(I10:O10)</f>
        <v>6417979</v>
      </c>
      <c r="Q10" s="15"/>
    </row>
    <row r="11" spans="1:18" hidden="1" outlineLevel="2" x14ac:dyDescent="0.2">
      <c r="B11" s="13" t="s">
        <v>23</v>
      </c>
      <c r="C11" s="20">
        <v>20</v>
      </c>
      <c r="D11" s="20" t="str">
        <f>""</f>
        <v/>
      </c>
      <c r="E11" s="20"/>
      <c r="F11" s="20"/>
      <c r="G11" s="43">
        <v>50</v>
      </c>
      <c r="H11" s="20" t="s">
        <v>25</v>
      </c>
      <c r="I11" s="21">
        <v>182834</v>
      </c>
      <c r="J11" s="21">
        <v>0</v>
      </c>
      <c r="K11" s="21">
        <v>0</v>
      </c>
      <c r="L11" s="21">
        <v>0</v>
      </c>
      <c r="M11" s="21">
        <v>0</v>
      </c>
      <c r="N11" s="21">
        <v>-25000</v>
      </c>
      <c r="O11" s="21">
        <v>0</v>
      </c>
      <c r="P11" s="22">
        <f t="shared" si="3"/>
        <v>157834</v>
      </c>
      <c r="Q11" s="15"/>
    </row>
    <row r="12" spans="1:18" hidden="1" outlineLevel="2" x14ac:dyDescent="0.2">
      <c r="B12" s="13" t="s">
        <v>23</v>
      </c>
      <c r="C12" s="20">
        <v>20</v>
      </c>
      <c r="D12" s="20" t="str">
        <f>""</f>
        <v/>
      </c>
      <c r="E12" s="20"/>
      <c r="F12" s="20"/>
      <c r="G12" s="43">
        <v>50</v>
      </c>
      <c r="H12" s="20" t="s">
        <v>26</v>
      </c>
      <c r="I12" s="21">
        <v>85217</v>
      </c>
      <c r="J12" s="21">
        <v>0</v>
      </c>
      <c r="K12" s="21">
        <v>0</v>
      </c>
      <c r="L12" s="21">
        <v>0</v>
      </c>
      <c r="M12" s="21">
        <v>0</v>
      </c>
      <c r="N12" s="21">
        <v>-29000</v>
      </c>
      <c r="O12" s="21">
        <v>0</v>
      </c>
      <c r="P12" s="22">
        <f t="shared" si="3"/>
        <v>56217</v>
      </c>
      <c r="Q12" s="15"/>
    </row>
    <row r="13" spans="1:18" hidden="1" outlineLevel="2" x14ac:dyDescent="0.2">
      <c r="B13" s="13" t="s">
        <v>23</v>
      </c>
      <c r="C13" s="20">
        <v>20</v>
      </c>
      <c r="D13" s="20" t="str">
        <f>""</f>
        <v/>
      </c>
      <c r="E13" s="20"/>
      <c r="F13" s="20"/>
      <c r="G13" s="43">
        <v>50</v>
      </c>
      <c r="H13" s="20" t="s">
        <v>27</v>
      </c>
      <c r="I13" s="21">
        <v>10143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2">
        <f t="shared" si="3"/>
        <v>10143</v>
      </c>
      <c r="Q13" s="15"/>
    </row>
    <row r="14" spans="1:18" hidden="1" outlineLevel="2" x14ac:dyDescent="0.2">
      <c r="B14" s="13" t="s">
        <v>23</v>
      </c>
      <c r="C14" s="20">
        <v>20</v>
      </c>
      <c r="D14" s="20" t="str">
        <f>""</f>
        <v/>
      </c>
      <c r="E14" s="20"/>
      <c r="F14" s="20"/>
      <c r="G14" s="43">
        <v>50</v>
      </c>
      <c r="H14" s="20" t="s">
        <v>28</v>
      </c>
      <c r="I14" s="21">
        <v>46225</v>
      </c>
      <c r="J14" s="21">
        <v>0</v>
      </c>
      <c r="K14" s="21">
        <v>0</v>
      </c>
      <c r="L14" s="21">
        <v>0</v>
      </c>
      <c r="M14" s="21">
        <v>0</v>
      </c>
      <c r="N14" s="21">
        <v>-8900</v>
      </c>
      <c r="O14" s="21">
        <v>0</v>
      </c>
      <c r="P14" s="22">
        <f t="shared" si="3"/>
        <v>37325</v>
      </c>
      <c r="Q14" s="15"/>
    </row>
    <row r="15" spans="1:18" hidden="1" outlineLevel="2" x14ac:dyDescent="0.2">
      <c r="B15" s="13" t="s">
        <v>23</v>
      </c>
      <c r="C15" s="20">
        <v>20</v>
      </c>
      <c r="D15" s="20" t="str">
        <f>""</f>
        <v/>
      </c>
      <c r="E15" s="20"/>
      <c r="F15" s="20"/>
      <c r="G15" s="43">
        <v>50</v>
      </c>
      <c r="H15" s="20" t="s">
        <v>29</v>
      </c>
      <c r="I15" s="21">
        <v>86729</v>
      </c>
      <c r="J15" s="21">
        <v>0</v>
      </c>
      <c r="K15" s="21">
        <v>0</v>
      </c>
      <c r="L15" s="21">
        <v>0</v>
      </c>
      <c r="M15" s="21">
        <v>0</v>
      </c>
      <c r="N15" s="21">
        <v>-3600</v>
      </c>
      <c r="O15" s="21">
        <v>0</v>
      </c>
      <c r="P15" s="22">
        <f t="shared" si="3"/>
        <v>83129</v>
      </c>
      <c r="Q15" s="15"/>
    </row>
    <row r="16" spans="1:18" hidden="1" outlineLevel="2" x14ac:dyDescent="0.2">
      <c r="B16" s="13" t="s">
        <v>23</v>
      </c>
      <c r="C16" s="20">
        <v>20</v>
      </c>
      <c r="D16" s="20" t="str">
        <f>""</f>
        <v/>
      </c>
      <c r="E16" s="20"/>
      <c r="F16" s="20"/>
      <c r="G16" s="43">
        <v>50</v>
      </c>
      <c r="H16" s="20" t="s">
        <v>30</v>
      </c>
      <c r="I16" s="21">
        <v>110381</v>
      </c>
      <c r="J16" s="21">
        <v>0</v>
      </c>
      <c r="K16" s="21">
        <v>0</v>
      </c>
      <c r="L16" s="21">
        <v>0</v>
      </c>
      <c r="M16" s="21">
        <v>0</v>
      </c>
      <c r="N16" s="21">
        <v>139000</v>
      </c>
      <c r="O16" s="21">
        <v>0</v>
      </c>
      <c r="P16" s="22">
        <f t="shared" si="3"/>
        <v>249381</v>
      </c>
      <c r="Q16" s="15"/>
    </row>
    <row r="17" spans="2:17" hidden="1" outlineLevel="2" x14ac:dyDescent="0.2">
      <c r="B17" s="13" t="s">
        <v>23</v>
      </c>
      <c r="C17" s="20">
        <v>20</v>
      </c>
      <c r="D17" s="20" t="str">
        <f>""</f>
        <v/>
      </c>
      <c r="E17" s="20"/>
      <c r="F17" s="20"/>
      <c r="G17" s="43">
        <v>50</v>
      </c>
      <c r="H17" s="20" t="s">
        <v>31</v>
      </c>
      <c r="I17" s="21">
        <v>550801</v>
      </c>
      <c r="J17" s="21">
        <v>0</v>
      </c>
      <c r="K17" s="21">
        <v>0</v>
      </c>
      <c r="L17" s="21">
        <v>0</v>
      </c>
      <c r="M17" s="21">
        <v>0</v>
      </c>
      <c r="N17" s="21">
        <v>-209000</v>
      </c>
      <c r="O17" s="21">
        <v>0</v>
      </c>
      <c r="P17" s="22">
        <f t="shared" si="3"/>
        <v>341801</v>
      </c>
      <c r="Q17" s="15"/>
    </row>
    <row r="18" spans="2:17" hidden="1" outlineLevel="2" x14ac:dyDescent="0.2">
      <c r="B18" s="13" t="s">
        <v>23</v>
      </c>
      <c r="C18" s="20">
        <v>20</v>
      </c>
      <c r="D18" s="20" t="str">
        <f>""</f>
        <v/>
      </c>
      <c r="E18" s="20"/>
      <c r="F18" s="20"/>
      <c r="G18" s="43">
        <v>50</v>
      </c>
      <c r="H18" s="20" t="s">
        <v>32</v>
      </c>
      <c r="I18" s="21">
        <v>20500</v>
      </c>
      <c r="J18" s="21">
        <v>0</v>
      </c>
      <c r="K18" s="21">
        <v>0</v>
      </c>
      <c r="L18" s="21">
        <v>0</v>
      </c>
      <c r="M18" s="21">
        <v>0</v>
      </c>
      <c r="N18" s="21">
        <v>31700</v>
      </c>
      <c r="O18" s="21">
        <v>0</v>
      </c>
      <c r="P18" s="22">
        <f t="shared" si="3"/>
        <v>52200</v>
      </c>
      <c r="Q18" s="15"/>
    </row>
    <row r="19" spans="2:17" hidden="1" outlineLevel="2" x14ac:dyDescent="0.2">
      <c r="B19" s="13" t="s">
        <v>23</v>
      </c>
      <c r="C19" s="20">
        <v>20</v>
      </c>
      <c r="D19" s="20" t="str">
        <f>""</f>
        <v/>
      </c>
      <c r="E19" s="20"/>
      <c r="F19" s="20"/>
      <c r="G19" s="43">
        <v>50</v>
      </c>
      <c r="H19" s="20" t="s">
        <v>33</v>
      </c>
      <c r="I19" s="21">
        <v>581693</v>
      </c>
      <c r="J19" s="21">
        <v>0</v>
      </c>
      <c r="K19" s="21">
        <v>0</v>
      </c>
      <c r="L19" s="21">
        <v>0</v>
      </c>
      <c r="M19" s="21">
        <v>0</v>
      </c>
      <c r="N19" s="21">
        <v>-37000</v>
      </c>
      <c r="O19" s="21">
        <v>0</v>
      </c>
      <c r="P19" s="22">
        <f t="shared" si="3"/>
        <v>544693</v>
      </c>
      <c r="Q19" s="15"/>
    </row>
    <row r="20" spans="2:17" hidden="1" outlineLevel="2" x14ac:dyDescent="0.2">
      <c r="B20" s="13" t="s">
        <v>23</v>
      </c>
      <c r="C20" s="20">
        <v>20</v>
      </c>
      <c r="D20" s="20" t="str">
        <f>""</f>
        <v/>
      </c>
      <c r="E20" s="20"/>
      <c r="F20" s="20"/>
      <c r="G20" s="43">
        <v>50</v>
      </c>
      <c r="H20" s="20" t="s">
        <v>34</v>
      </c>
      <c r="I20" s="21">
        <v>2113107</v>
      </c>
      <c r="J20" s="21">
        <v>0</v>
      </c>
      <c r="K20" s="21">
        <v>0</v>
      </c>
      <c r="L20" s="21">
        <v>0</v>
      </c>
      <c r="M20" s="21">
        <v>86</v>
      </c>
      <c r="N20" s="21">
        <v>95000</v>
      </c>
      <c r="O20" s="21">
        <v>0</v>
      </c>
      <c r="P20" s="22">
        <f t="shared" si="3"/>
        <v>2208193</v>
      </c>
      <c r="Q20" s="15"/>
    </row>
    <row r="21" spans="2:17" hidden="1" outlineLevel="2" x14ac:dyDescent="0.2">
      <c r="B21" s="13" t="s">
        <v>23</v>
      </c>
      <c r="C21" s="20">
        <v>20</v>
      </c>
      <c r="D21" s="20" t="str">
        <f>""</f>
        <v/>
      </c>
      <c r="E21" s="20"/>
      <c r="F21" s="20"/>
      <c r="G21" s="43">
        <v>50</v>
      </c>
      <c r="H21" s="20" t="s">
        <v>35</v>
      </c>
      <c r="I21" s="21">
        <v>479305</v>
      </c>
      <c r="J21" s="21">
        <v>0</v>
      </c>
      <c r="K21" s="21">
        <v>0</v>
      </c>
      <c r="L21" s="21">
        <v>0</v>
      </c>
      <c r="M21" s="21">
        <v>0</v>
      </c>
      <c r="N21" s="21">
        <v>177860</v>
      </c>
      <c r="O21" s="21">
        <v>0</v>
      </c>
      <c r="P21" s="22">
        <f t="shared" si="3"/>
        <v>657165</v>
      </c>
      <c r="Q21" s="15"/>
    </row>
    <row r="22" spans="2:17" hidden="1" outlineLevel="2" x14ac:dyDescent="0.2">
      <c r="B22" s="13" t="s">
        <v>23</v>
      </c>
      <c r="C22" s="20">
        <v>20</v>
      </c>
      <c r="D22" s="20" t="str">
        <f>""</f>
        <v/>
      </c>
      <c r="E22" s="20"/>
      <c r="F22" s="20"/>
      <c r="G22" s="43">
        <v>50</v>
      </c>
      <c r="H22" s="20" t="s">
        <v>36</v>
      </c>
      <c r="I22" s="21">
        <v>1005517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2">
        <f t="shared" si="3"/>
        <v>1005517</v>
      </c>
      <c r="Q22" s="15"/>
    </row>
    <row r="23" spans="2:17" hidden="1" outlineLevel="2" x14ac:dyDescent="0.2">
      <c r="B23" s="13" t="s">
        <v>23</v>
      </c>
      <c r="C23" s="20">
        <v>20</v>
      </c>
      <c r="D23" s="20" t="str">
        <f>""</f>
        <v/>
      </c>
      <c r="E23" s="20"/>
      <c r="F23" s="20"/>
      <c r="G23" s="43">
        <v>50</v>
      </c>
      <c r="H23" s="20" t="s">
        <v>37</v>
      </c>
      <c r="I23" s="21">
        <v>24278</v>
      </c>
      <c r="J23" s="21">
        <v>0</v>
      </c>
      <c r="K23" s="21">
        <v>0</v>
      </c>
      <c r="L23" s="21">
        <v>0</v>
      </c>
      <c r="M23" s="21">
        <v>0</v>
      </c>
      <c r="N23" s="21">
        <v>28000</v>
      </c>
      <c r="O23" s="21">
        <v>0</v>
      </c>
      <c r="P23" s="22">
        <f t="shared" si="3"/>
        <v>52278</v>
      </c>
      <c r="Q23" s="15"/>
    </row>
    <row r="24" spans="2:17" hidden="1" outlineLevel="2" x14ac:dyDescent="0.2">
      <c r="B24" s="13" t="s">
        <v>23</v>
      </c>
      <c r="C24" s="20">
        <v>20</v>
      </c>
      <c r="D24" s="20" t="str">
        <f>""</f>
        <v/>
      </c>
      <c r="E24" s="20"/>
      <c r="F24" s="20"/>
      <c r="G24" s="43">
        <v>50</v>
      </c>
      <c r="H24" s="20" t="s">
        <v>38</v>
      </c>
      <c r="I24" s="21">
        <v>100000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2">
        <f t="shared" si="3"/>
        <v>100000</v>
      </c>
      <c r="Q24" s="15"/>
    </row>
    <row r="25" spans="2:17" hidden="1" outlineLevel="2" x14ac:dyDescent="0.2">
      <c r="B25" s="13" t="s">
        <v>23</v>
      </c>
      <c r="C25" s="20">
        <v>20</v>
      </c>
      <c r="D25" s="20" t="s">
        <v>17</v>
      </c>
      <c r="E25" s="20"/>
      <c r="F25" s="20"/>
      <c r="G25" s="43">
        <v>50</v>
      </c>
      <c r="H25" s="20" t="s">
        <v>39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37422</v>
      </c>
      <c r="O25" s="21">
        <v>0</v>
      </c>
      <c r="P25" s="22">
        <f t="shared" si="3"/>
        <v>37422</v>
      </c>
      <c r="Q25" s="15"/>
    </row>
    <row r="26" spans="2:17" hidden="1" outlineLevel="2" x14ac:dyDescent="0.2">
      <c r="B26" s="13" t="s">
        <v>23</v>
      </c>
      <c r="C26" s="20">
        <v>20</v>
      </c>
      <c r="D26" s="20" t="str">
        <f>""</f>
        <v/>
      </c>
      <c r="E26" s="20"/>
      <c r="F26" s="20"/>
      <c r="G26" s="43">
        <v>5008</v>
      </c>
      <c r="H26" s="20" t="s">
        <v>40</v>
      </c>
      <c r="I26" s="21">
        <v>110000</v>
      </c>
      <c r="J26" s="21">
        <v>0</v>
      </c>
      <c r="K26" s="21">
        <v>0</v>
      </c>
      <c r="L26" s="21">
        <v>0</v>
      </c>
      <c r="M26" s="21">
        <v>0</v>
      </c>
      <c r="N26" s="21">
        <v>18500</v>
      </c>
      <c r="O26" s="21">
        <v>0</v>
      </c>
      <c r="P26" s="22">
        <f t="shared" si="3"/>
        <v>128500</v>
      </c>
      <c r="Q26" s="15"/>
    </row>
    <row r="27" spans="2:17" hidden="1" outlineLevel="2" x14ac:dyDescent="0.2">
      <c r="B27" s="13" t="s">
        <v>23</v>
      </c>
      <c r="C27" s="20">
        <v>20</v>
      </c>
      <c r="D27" s="20" t="str">
        <f>""</f>
        <v/>
      </c>
      <c r="E27" s="20"/>
      <c r="F27" s="20"/>
      <c r="G27" s="43">
        <v>5008</v>
      </c>
      <c r="H27" s="20" t="s">
        <v>41</v>
      </c>
      <c r="I27" s="21">
        <v>16045</v>
      </c>
      <c r="J27" s="21">
        <v>0</v>
      </c>
      <c r="K27" s="21">
        <v>0</v>
      </c>
      <c r="L27" s="21">
        <v>0</v>
      </c>
      <c r="M27" s="21">
        <v>0</v>
      </c>
      <c r="N27" s="21">
        <v>8600</v>
      </c>
      <c r="O27" s="21">
        <v>0</v>
      </c>
      <c r="P27" s="22">
        <f t="shared" si="3"/>
        <v>24645</v>
      </c>
      <c r="Q27" s="15"/>
    </row>
    <row r="28" spans="2:17" hidden="1" outlineLevel="2" x14ac:dyDescent="0.2">
      <c r="B28" s="13" t="s">
        <v>23</v>
      </c>
      <c r="C28" s="20">
        <v>20</v>
      </c>
      <c r="D28" s="20" t="str">
        <f>""</f>
        <v/>
      </c>
      <c r="E28" s="20"/>
      <c r="F28" s="20"/>
      <c r="G28" s="43">
        <v>505</v>
      </c>
      <c r="H28" s="20" t="s">
        <v>42</v>
      </c>
      <c r="I28" s="21">
        <v>23566</v>
      </c>
      <c r="J28" s="21">
        <v>0</v>
      </c>
      <c r="K28" s="21">
        <v>0</v>
      </c>
      <c r="L28" s="21">
        <v>0</v>
      </c>
      <c r="M28" s="21">
        <v>0</v>
      </c>
      <c r="N28" s="21">
        <v>137825</v>
      </c>
      <c r="O28" s="21">
        <v>0</v>
      </c>
      <c r="P28" s="22">
        <f t="shared" si="3"/>
        <v>161391</v>
      </c>
      <c r="Q28" s="15"/>
    </row>
    <row r="29" spans="2:17" hidden="1" outlineLevel="2" x14ac:dyDescent="0.2">
      <c r="B29" s="13" t="s">
        <v>23</v>
      </c>
      <c r="C29" s="20">
        <v>20</v>
      </c>
      <c r="D29" s="20" t="str">
        <f>""</f>
        <v/>
      </c>
      <c r="E29" s="20"/>
      <c r="F29" s="20"/>
      <c r="G29" s="43">
        <v>505</v>
      </c>
      <c r="H29" s="20" t="s">
        <v>32</v>
      </c>
      <c r="I29" s="21">
        <v>26600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2">
        <f t="shared" si="3"/>
        <v>26600</v>
      </c>
      <c r="Q29" s="15"/>
    </row>
    <row r="30" spans="2:17" hidden="1" outlineLevel="2" x14ac:dyDescent="0.2">
      <c r="B30" s="13" t="s">
        <v>23</v>
      </c>
      <c r="C30" s="20">
        <v>44</v>
      </c>
      <c r="D30" s="20" t="str">
        <f>""</f>
        <v/>
      </c>
      <c r="E30" s="20"/>
      <c r="F30" s="20"/>
      <c r="G30" s="43">
        <v>50</v>
      </c>
      <c r="H30" s="20" t="s">
        <v>43</v>
      </c>
      <c r="I30" s="21">
        <v>48967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2">
        <f t="shared" si="3"/>
        <v>48967</v>
      </c>
      <c r="Q30" s="15"/>
    </row>
    <row r="31" spans="2:17" s="2" customFormat="1" outlineLevel="1" collapsed="1" x14ac:dyDescent="0.2">
      <c r="B31" s="32" t="s">
        <v>23</v>
      </c>
      <c r="C31" s="13">
        <v>20</v>
      </c>
      <c r="D31" s="32" t="str">
        <f>""</f>
        <v/>
      </c>
      <c r="E31" s="32"/>
      <c r="F31" s="32"/>
      <c r="G31" s="42" t="s">
        <v>18</v>
      </c>
      <c r="H31" s="20" t="s">
        <v>19</v>
      </c>
      <c r="I31" s="14">
        <f t="shared" ref="I31:P31" si="4">SUM(I32:I54)</f>
        <v>11383918</v>
      </c>
      <c r="J31" s="14">
        <f t="shared" si="4"/>
        <v>0</v>
      </c>
      <c r="K31" s="14">
        <f t="shared" si="4"/>
        <v>0</v>
      </c>
      <c r="L31" s="14">
        <f t="shared" si="4"/>
        <v>0</v>
      </c>
      <c r="M31" s="14">
        <f t="shared" si="4"/>
        <v>46124</v>
      </c>
      <c r="N31" s="34">
        <f t="shared" si="4"/>
        <v>95108</v>
      </c>
      <c r="O31" s="14">
        <f t="shared" si="4"/>
        <v>0</v>
      </c>
      <c r="P31" s="14">
        <f t="shared" si="4"/>
        <v>11525150</v>
      </c>
      <c r="Q31" s="12"/>
    </row>
    <row r="32" spans="2:17" hidden="1" outlineLevel="2" x14ac:dyDescent="0.2">
      <c r="B32" s="11" t="s">
        <v>23</v>
      </c>
      <c r="C32" s="20">
        <v>20</v>
      </c>
      <c r="D32" s="20" t="str">
        <f>""</f>
        <v/>
      </c>
      <c r="E32" s="20"/>
      <c r="F32" s="20"/>
      <c r="G32" s="43">
        <v>5500</v>
      </c>
      <c r="H32" s="20" t="s">
        <v>44</v>
      </c>
      <c r="I32" s="21">
        <v>97951</v>
      </c>
      <c r="J32" s="21">
        <v>0</v>
      </c>
      <c r="K32" s="21">
        <v>0</v>
      </c>
      <c r="L32" s="21">
        <v>0</v>
      </c>
      <c r="M32" s="21">
        <v>14278</v>
      </c>
      <c r="N32" s="21">
        <v>12010</v>
      </c>
      <c r="O32" s="21">
        <v>0</v>
      </c>
      <c r="P32" s="22">
        <f t="shared" ref="P32:P60" si="5">SUM(I32:O32)</f>
        <v>124239</v>
      </c>
      <c r="Q32" s="23"/>
    </row>
    <row r="33" spans="2:17" hidden="1" outlineLevel="2" x14ac:dyDescent="0.2">
      <c r="B33" s="11" t="s">
        <v>23</v>
      </c>
      <c r="C33" s="20">
        <v>20</v>
      </c>
      <c r="D33" s="20" t="str">
        <f>""</f>
        <v/>
      </c>
      <c r="E33" s="20"/>
      <c r="F33" s="20"/>
      <c r="G33" s="43">
        <v>5503</v>
      </c>
      <c r="H33" s="20" t="s">
        <v>45</v>
      </c>
      <c r="I33" s="21">
        <v>4045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2">
        <f t="shared" si="5"/>
        <v>4045</v>
      </c>
      <c r="Q33" s="15"/>
    </row>
    <row r="34" spans="2:17" hidden="1" outlineLevel="2" x14ac:dyDescent="0.2">
      <c r="B34" s="11" t="s">
        <v>23</v>
      </c>
      <c r="C34" s="20">
        <v>20</v>
      </c>
      <c r="D34" s="20" t="str">
        <f>""</f>
        <v/>
      </c>
      <c r="E34" s="20"/>
      <c r="F34" s="20"/>
      <c r="G34" s="43">
        <v>5504</v>
      </c>
      <c r="H34" s="20" t="s">
        <v>46</v>
      </c>
      <c r="I34" s="21">
        <v>12887</v>
      </c>
      <c r="J34" s="21">
        <v>0</v>
      </c>
      <c r="K34" s="21">
        <v>0</v>
      </c>
      <c r="L34" s="21">
        <v>0</v>
      </c>
      <c r="M34" s="21">
        <v>0</v>
      </c>
      <c r="N34" s="21">
        <v>-1000</v>
      </c>
      <c r="O34" s="21">
        <v>0</v>
      </c>
      <c r="P34" s="22">
        <f t="shared" si="5"/>
        <v>11887</v>
      </c>
      <c r="Q34" s="15"/>
    </row>
    <row r="35" spans="2:17" hidden="1" outlineLevel="2" x14ac:dyDescent="0.2">
      <c r="B35" s="11" t="s">
        <v>23</v>
      </c>
      <c r="C35" s="20">
        <v>20</v>
      </c>
      <c r="D35" s="20" t="str">
        <f>""</f>
        <v/>
      </c>
      <c r="E35" s="20"/>
      <c r="F35" s="20"/>
      <c r="G35" s="43">
        <v>5511</v>
      </c>
      <c r="H35" s="20" t="s">
        <v>47</v>
      </c>
      <c r="I35" s="21">
        <v>110900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2">
        <f t="shared" si="5"/>
        <v>110900</v>
      </c>
      <c r="Q35" s="15"/>
    </row>
    <row r="36" spans="2:17" hidden="1" outlineLevel="2" x14ac:dyDescent="0.2">
      <c r="B36" s="11" t="s">
        <v>23</v>
      </c>
      <c r="C36" s="20">
        <v>20</v>
      </c>
      <c r="D36" s="20" t="s">
        <v>48</v>
      </c>
      <c r="E36" s="20"/>
      <c r="F36" s="20"/>
      <c r="G36" s="43">
        <v>5511</v>
      </c>
      <c r="H36" s="20" t="s">
        <v>49</v>
      </c>
      <c r="I36" s="21">
        <v>10085619</v>
      </c>
      <c r="J36" s="21">
        <v>0</v>
      </c>
      <c r="K36" s="21">
        <v>0</v>
      </c>
      <c r="L36" s="21">
        <v>0</v>
      </c>
      <c r="M36" s="21">
        <v>-7417</v>
      </c>
      <c r="N36" s="21">
        <v>-256</v>
      </c>
      <c r="O36" s="21">
        <v>0</v>
      </c>
      <c r="P36" s="22">
        <f t="shared" si="5"/>
        <v>10077946</v>
      </c>
      <c r="Q36" s="15"/>
    </row>
    <row r="37" spans="2:17" hidden="1" outlineLevel="2" x14ac:dyDescent="0.2">
      <c r="B37" s="11" t="s">
        <v>23</v>
      </c>
      <c r="C37" s="20">
        <v>20</v>
      </c>
      <c r="D37" s="20" t="str">
        <f>""</f>
        <v/>
      </c>
      <c r="E37" s="20"/>
      <c r="F37" s="20"/>
      <c r="G37" s="43">
        <v>5513</v>
      </c>
      <c r="H37" s="20" t="s">
        <v>50</v>
      </c>
      <c r="I37" s="21">
        <v>155836</v>
      </c>
      <c r="J37" s="21">
        <v>0</v>
      </c>
      <c r="K37" s="21">
        <v>0</v>
      </c>
      <c r="L37" s="21">
        <v>0</v>
      </c>
      <c r="M37" s="21">
        <v>0</v>
      </c>
      <c r="N37" s="21">
        <v>-3000</v>
      </c>
      <c r="O37" s="21">
        <v>0</v>
      </c>
      <c r="P37" s="22">
        <f t="shared" si="5"/>
        <v>152836</v>
      </c>
      <c r="Q37" s="15"/>
    </row>
    <row r="38" spans="2:17" hidden="1" outlineLevel="2" x14ac:dyDescent="0.2">
      <c r="B38" s="11" t="s">
        <v>23</v>
      </c>
      <c r="C38" s="20">
        <v>20</v>
      </c>
      <c r="D38" s="20" t="s">
        <v>48</v>
      </c>
      <c r="E38" s="20"/>
      <c r="F38" s="20"/>
      <c r="G38" s="43">
        <v>5513</v>
      </c>
      <c r="H38" s="20" t="s">
        <v>49</v>
      </c>
      <c r="I38" s="21">
        <v>0</v>
      </c>
      <c r="J38" s="21">
        <v>0</v>
      </c>
      <c r="K38" s="21">
        <v>0</v>
      </c>
      <c r="L38" s="21">
        <v>0</v>
      </c>
      <c r="M38" s="21">
        <v>504</v>
      </c>
      <c r="N38" s="21">
        <v>256</v>
      </c>
      <c r="O38" s="21">
        <v>0</v>
      </c>
      <c r="P38" s="22">
        <f t="shared" si="5"/>
        <v>760</v>
      </c>
      <c r="Q38" s="15"/>
    </row>
    <row r="39" spans="2:17" hidden="1" outlineLevel="2" x14ac:dyDescent="0.2">
      <c r="B39" s="11" t="s">
        <v>23</v>
      </c>
      <c r="C39" s="20">
        <v>20</v>
      </c>
      <c r="D39" s="20" t="str">
        <f>""</f>
        <v/>
      </c>
      <c r="E39" s="20"/>
      <c r="F39" s="20"/>
      <c r="G39" s="43">
        <v>5514</v>
      </c>
      <c r="H39" s="20" t="s">
        <v>51</v>
      </c>
      <c r="I39" s="21">
        <v>6304</v>
      </c>
      <c r="J39" s="21">
        <v>0</v>
      </c>
      <c r="K39" s="21">
        <v>0</v>
      </c>
      <c r="L39" s="21">
        <v>0</v>
      </c>
      <c r="M39" s="21">
        <v>4600</v>
      </c>
      <c r="N39" s="21">
        <v>0</v>
      </c>
      <c r="O39" s="21">
        <v>0</v>
      </c>
      <c r="P39" s="22">
        <f t="shared" si="5"/>
        <v>10904</v>
      </c>
      <c r="Q39" s="15"/>
    </row>
    <row r="40" spans="2:17" hidden="1" outlineLevel="2" x14ac:dyDescent="0.2">
      <c r="B40" s="11" t="s">
        <v>23</v>
      </c>
      <c r="C40" s="20">
        <v>20</v>
      </c>
      <c r="D40" s="20" t="str">
        <f>""</f>
        <v/>
      </c>
      <c r="E40" s="20"/>
      <c r="F40" s="20"/>
      <c r="G40" s="43">
        <v>5515</v>
      </c>
      <c r="H40" s="20" t="s">
        <v>52</v>
      </c>
      <c r="I40" s="21">
        <v>33100</v>
      </c>
      <c r="J40" s="21">
        <v>0</v>
      </c>
      <c r="K40" s="21">
        <v>0</v>
      </c>
      <c r="L40" s="21">
        <v>0</v>
      </c>
      <c r="M40" s="21">
        <v>4000</v>
      </c>
      <c r="N40" s="21">
        <v>12271</v>
      </c>
      <c r="O40" s="21">
        <v>0</v>
      </c>
      <c r="P40" s="22">
        <f t="shared" si="5"/>
        <v>49371</v>
      </c>
      <c r="Q40" s="15"/>
    </row>
    <row r="41" spans="2:17" hidden="1" outlineLevel="2" x14ac:dyDescent="0.2">
      <c r="B41" s="11" t="s">
        <v>23</v>
      </c>
      <c r="C41" s="20">
        <v>20</v>
      </c>
      <c r="D41" s="20" t="str">
        <f>""</f>
        <v/>
      </c>
      <c r="E41" s="20"/>
      <c r="F41" s="20"/>
      <c r="G41" s="43">
        <v>5521</v>
      </c>
      <c r="H41" s="20" t="s">
        <v>53</v>
      </c>
      <c r="I41" s="21">
        <v>353057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2">
        <f t="shared" si="5"/>
        <v>353057</v>
      </c>
      <c r="Q41" s="15"/>
    </row>
    <row r="42" spans="2:17" hidden="1" outlineLevel="2" x14ac:dyDescent="0.2">
      <c r="B42" s="11" t="s">
        <v>23</v>
      </c>
      <c r="C42" s="20">
        <v>20</v>
      </c>
      <c r="D42" s="20" t="str">
        <f>""</f>
        <v/>
      </c>
      <c r="E42" s="20"/>
      <c r="F42" s="20"/>
      <c r="G42" s="43">
        <v>5522</v>
      </c>
      <c r="H42" s="20" t="s">
        <v>54</v>
      </c>
      <c r="I42" s="21">
        <v>21000</v>
      </c>
      <c r="J42" s="21">
        <v>0</v>
      </c>
      <c r="K42" s="21">
        <v>0</v>
      </c>
      <c r="L42" s="21">
        <v>0</v>
      </c>
      <c r="M42" s="21">
        <v>20366</v>
      </c>
      <c r="N42" s="21">
        <v>72083</v>
      </c>
      <c r="O42" s="21">
        <v>0</v>
      </c>
      <c r="P42" s="22">
        <f t="shared" si="5"/>
        <v>113449</v>
      </c>
      <c r="Q42" s="15"/>
    </row>
    <row r="43" spans="2:17" hidden="1" outlineLevel="2" x14ac:dyDescent="0.2">
      <c r="B43" s="11" t="s">
        <v>23</v>
      </c>
      <c r="C43" s="20">
        <v>20</v>
      </c>
      <c r="D43" s="20" t="str">
        <f>""</f>
        <v/>
      </c>
      <c r="E43" s="20"/>
      <c r="F43" s="20"/>
      <c r="G43" s="43">
        <v>5522</v>
      </c>
      <c r="H43" s="20" t="s">
        <v>55</v>
      </c>
      <c r="I43" s="21">
        <v>20000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2">
        <f t="shared" si="5"/>
        <v>20000</v>
      </c>
      <c r="Q43" s="15"/>
    </row>
    <row r="44" spans="2:17" hidden="1" outlineLevel="2" x14ac:dyDescent="0.2">
      <c r="B44" s="11" t="s">
        <v>23</v>
      </c>
      <c r="C44" s="20">
        <v>20</v>
      </c>
      <c r="D44" s="20" t="str">
        <f>""</f>
        <v/>
      </c>
      <c r="E44" s="20"/>
      <c r="F44" s="20"/>
      <c r="G44" s="43">
        <v>5522</v>
      </c>
      <c r="H44" s="20" t="s">
        <v>56</v>
      </c>
      <c r="I44" s="21">
        <v>206496</v>
      </c>
      <c r="J44" s="21">
        <v>0</v>
      </c>
      <c r="K44" s="21">
        <v>0</v>
      </c>
      <c r="L44" s="21">
        <v>0</v>
      </c>
      <c r="M44" s="21">
        <v>0</v>
      </c>
      <c r="N44" s="21">
        <v>-3400</v>
      </c>
      <c r="O44" s="21">
        <v>0</v>
      </c>
      <c r="P44" s="22">
        <f t="shared" si="5"/>
        <v>203096</v>
      </c>
      <c r="Q44" s="15"/>
    </row>
    <row r="45" spans="2:17" hidden="1" outlineLevel="2" x14ac:dyDescent="0.2">
      <c r="B45" s="11" t="s">
        <v>23</v>
      </c>
      <c r="C45" s="20">
        <v>20</v>
      </c>
      <c r="D45" s="20" t="str">
        <f>""</f>
        <v/>
      </c>
      <c r="E45" s="20"/>
      <c r="F45" s="20"/>
      <c r="G45" s="43">
        <v>5522</v>
      </c>
      <c r="H45" s="20" t="s">
        <v>57</v>
      </c>
      <c r="I45" s="21">
        <v>19000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2">
        <f t="shared" si="5"/>
        <v>19000</v>
      </c>
      <c r="Q45" s="15"/>
    </row>
    <row r="46" spans="2:17" hidden="1" outlineLevel="2" x14ac:dyDescent="0.2">
      <c r="B46" s="11" t="s">
        <v>23</v>
      </c>
      <c r="C46" s="20">
        <v>20</v>
      </c>
      <c r="D46" s="20" t="str">
        <f>""</f>
        <v/>
      </c>
      <c r="E46" s="20"/>
      <c r="F46" s="20"/>
      <c r="G46" s="43">
        <v>5522</v>
      </c>
      <c r="H46" s="20" t="s">
        <v>58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462</v>
      </c>
      <c r="O46" s="21">
        <v>0</v>
      </c>
      <c r="P46" s="22">
        <f t="shared" si="5"/>
        <v>462</v>
      </c>
      <c r="Q46" s="15"/>
    </row>
    <row r="47" spans="2:17" hidden="1" outlineLevel="2" x14ac:dyDescent="0.2">
      <c r="B47" s="11" t="s">
        <v>23</v>
      </c>
      <c r="C47" s="20">
        <v>20</v>
      </c>
      <c r="D47" s="20" t="str">
        <f>""</f>
        <v/>
      </c>
      <c r="E47" s="20"/>
      <c r="F47" s="20"/>
      <c r="G47" s="43">
        <v>5524</v>
      </c>
      <c r="H47" s="20" t="s">
        <v>59</v>
      </c>
      <c r="I47" s="21">
        <v>2100</v>
      </c>
      <c r="J47" s="21">
        <v>0</v>
      </c>
      <c r="K47" s="21">
        <v>0</v>
      </c>
      <c r="L47" s="21">
        <v>0</v>
      </c>
      <c r="M47" s="21">
        <v>7338</v>
      </c>
      <c r="N47" s="21">
        <v>0</v>
      </c>
      <c r="O47" s="21">
        <v>0</v>
      </c>
      <c r="P47" s="22">
        <f t="shared" si="5"/>
        <v>9438</v>
      </c>
      <c r="Q47" s="15"/>
    </row>
    <row r="48" spans="2:17" hidden="1" outlineLevel="2" x14ac:dyDescent="0.2">
      <c r="B48" s="11" t="s">
        <v>23</v>
      </c>
      <c r="C48" s="20">
        <v>20</v>
      </c>
      <c r="D48" s="20" t="str">
        <f>""</f>
        <v/>
      </c>
      <c r="E48" s="20"/>
      <c r="F48" s="20"/>
      <c r="G48" s="43">
        <v>5525</v>
      </c>
      <c r="H48" s="20" t="s">
        <v>60</v>
      </c>
      <c r="I48" s="21">
        <v>12547</v>
      </c>
      <c r="J48" s="21">
        <v>0</v>
      </c>
      <c r="K48" s="21">
        <v>0</v>
      </c>
      <c r="L48" s="21">
        <v>0</v>
      </c>
      <c r="M48" s="21">
        <v>0</v>
      </c>
      <c r="N48" s="21">
        <v>132</v>
      </c>
      <c r="O48" s="21">
        <v>0</v>
      </c>
      <c r="P48" s="22">
        <f t="shared" si="5"/>
        <v>12679</v>
      </c>
      <c r="Q48" s="15"/>
    </row>
    <row r="49" spans="2:17" hidden="1" outlineLevel="2" x14ac:dyDescent="0.2">
      <c r="B49" s="11" t="s">
        <v>23</v>
      </c>
      <c r="C49" s="20">
        <v>20</v>
      </c>
      <c r="D49" s="20" t="str">
        <f>""</f>
        <v/>
      </c>
      <c r="E49" s="20"/>
      <c r="F49" s="20"/>
      <c r="G49" s="43">
        <v>5532</v>
      </c>
      <c r="H49" s="20" t="s">
        <v>61</v>
      </c>
      <c r="I49" s="21">
        <v>101073</v>
      </c>
      <c r="J49" s="21">
        <v>0</v>
      </c>
      <c r="K49" s="21">
        <v>0</v>
      </c>
      <c r="L49" s="21">
        <v>0</v>
      </c>
      <c r="M49" s="21">
        <v>0</v>
      </c>
      <c r="N49" s="21">
        <v>281</v>
      </c>
      <c r="O49" s="21">
        <v>0</v>
      </c>
      <c r="P49" s="22">
        <f t="shared" si="5"/>
        <v>101354</v>
      </c>
      <c r="Q49" s="15"/>
    </row>
    <row r="50" spans="2:17" hidden="1" outlineLevel="2" x14ac:dyDescent="0.2">
      <c r="B50" s="11" t="s">
        <v>23</v>
      </c>
      <c r="C50" s="20">
        <v>20</v>
      </c>
      <c r="D50" s="20" t="str">
        <f>""</f>
        <v/>
      </c>
      <c r="E50" s="20"/>
      <c r="F50" s="20"/>
      <c r="G50" s="43">
        <v>5539</v>
      </c>
      <c r="H50" s="20" t="s">
        <v>62</v>
      </c>
      <c r="I50" s="21">
        <v>7000</v>
      </c>
      <c r="J50" s="21">
        <v>0</v>
      </c>
      <c r="K50" s="21">
        <v>0</v>
      </c>
      <c r="L50" s="21">
        <v>0</v>
      </c>
      <c r="M50" s="21">
        <v>2008</v>
      </c>
      <c r="N50" s="21">
        <v>822</v>
      </c>
      <c r="O50" s="21">
        <v>0</v>
      </c>
      <c r="P50" s="22">
        <f t="shared" si="5"/>
        <v>9830</v>
      </c>
      <c r="Q50" s="15"/>
    </row>
    <row r="51" spans="2:17" hidden="1" outlineLevel="2" x14ac:dyDescent="0.2">
      <c r="B51" s="11" t="s">
        <v>23</v>
      </c>
      <c r="C51" s="20">
        <v>20</v>
      </c>
      <c r="D51" s="20" t="str">
        <f>""</f>
        <v/>
      </c>
      <c r="E51" s="20"/>
      <c r="F51" s="20"/>
      <c r="G51" s="43">
        <v>5540</v>
      </c>
      <c r="H51" s="20" t="s">
        <v>63</v>
      </c>
      <c r="I51" s="21">
        <v>28000</v>
      </c>
      <c r="J51" s="21">
        <v>0</v>
      </c>
      <c r="K51" s="21">
        <v>0</v>
      </c>
      <c r="L51" s="21">
        <v>0</v>
      </c>
      <c r="M51" s="21">
        <v>447</v>
      </c>
      <c r="N51" s="21">
        <v>4447</v>
      </c>
      <c r="O51" s="21">
        <v>0</v>
      </c>
      <c r="P51" s="22">
        <f t="shared" si="5"/>
        <v>32894</v>
      </c>
      <c r="Q51" s="15"/>
    </row>
    <row r="52" spans="2:17" hidden="1" outlineLevel="2" x14ac:dyDescent="0.2">
      <c r="B52" s="11" t="s">
        <v>23</v>
      </c>
      <c r="C52" s="20">
        <v>20</v>
      </c>
      <c r="D52" s="20" t="str">
        <f>""</f>
        <v/>
      </c>
      <c r="E52" s="20"/>
      <c r="F52" s="20"/>
      <c r="G52" s="43">
        <v>5540</v>
      </c>
      <c r="H52" s="20" t="s">
        <v>64</v>
      </c>
      <c r="I52" s="21">
        <v>400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2">
        <f t="shared" si="5"/>
        <v>400</v>
      </c>
      <c r="Q52" s="15"/>
    </row>
    <row r="53" spans="2:17" hidden="1" outlineLevel="2" x14ac:dyDescent="0.2">
      <c r="B53" s="11" t="s">
        <v>23</v>
      </c>
      <c r="C53" s="20">
        <v>20</v>
      </c>
      <c r="D53" s="20" t="str">
        <f>""</f>
        <v/>
      </c>
      <c r="E53" s="20"/>
      <c r="F53" s="20"/>
      <c r="G53" s="43">
        <v>5540</v>
      </c>
      <c r="H53" s="20" t="s">
        <v>65</v>
      </c>
      <c r="I53" s="21">
        <v>5000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2">
        <f t="shared" si="5"/>
        <v>5000</v>
      </c>
      <c r="Q53" s="15"/>
    </row>
    <row r="54" spans="2:17" hidden="1" outlineLevel="2" x14ac:dyDescent="0.2">
      <c r="B54" s="11" t="s">
        <v>23</v>
      </c>
      <c r="C54" s="20">
        <v>44</v>
      </c>
      <c r="D54" s="20" t="str">
        <f>""</f>
        <v/>
      </c>
      <c r="E54" s="20"/>
      <c r="F54" s="20"/>
      <c r="G54" s="43">
        <v>55</v>
      </c>
      <c r="H54" s="20" t="s">
        <v>66</v>
      </c>
      <c r="I54" s="21">
        <v>101603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2">
        <f t="shared" si="5"/>
        <v>101603</v>
      </c>
      <c r="Q54" s="15"/>
    </row>
    <row r="55" spans="2:17" outlineLevel="1" x14ac:dyDescent="0.2">
      <c r="B55" s="13" t="s">
        <v>23</v>
      </c>
      <c r="C55" s="20">
        <v>20</v>
      </c>
      <c r="D55" s="20" t="s">
        <v>67</v>
      </c>
      <c r="E55" s="20"/>
      <c r="F55" s="20"/>
      <c r="G55" s="43">
        <v>41</v>
      </c>
      <c r="H55" s="20" t="s">
        <v>68</v>
      </c>
      <c r="I55" s="37">
        <v>2640</v>
      </c>
      <c r="J55" s="21">
        <v>0</v>
      </c>
      <c r="K55" s="21">
        <v>660</v>
      </c>
      <c r="L55" s="21">
        <v>0</v>
      </c>
      <c r="M55" s="21">
        <v>0</v>
      </c>
      <c r="N55" s="21">
        <v>0</v>
      </c>
      <c r="O55" s="21">
        <v>0</v>
      </c>
      <c r="P55" s="38">
        <f t="shared" si="5"/>
        <v>3300</v>
      </c>
      <c r="Q55" s="15"/>
    </row>
    <row r="56" spans="2:17" outlineLevel="1" x14ac:dyDescent="0.2">
      <c r="B56" s="13" t="s">
        <v>23</v>
      </c>
      <c r="C56" s="20">
        <v>60</v>
      </c>
      <c r="D56" s="20" t="str">
        <f>""</f>
        <v/>
      </c>
      <c r="E56" s="20"/>
      <c r="F56" s="20"/>
      <c r="G56" s="43">
        <v>61</v>
      </c>
      <c r="H56" s="20" t="s">
        <v>69</v>
      </c>
      <c r="I56" s="37">
        <v>16800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38">
        <f t="shared" si="5"/>
        <v>16800</v>
      </c>
      <c r="Q56" s="15"/>
    </row>
    <row r="57" spans="2:17" outlineLevel="1" x14ac:dyDescent="0.2">
      <c r="B57" s="13" t="s">
        <v>23</v>
      </c>
      <c r="C57" s="20">
        <v>10</v>
      </c>
      <c r="D57" s="20" t="s">
        <v>48</v>
      </c>
      <c r="E57" s="20"/>
      <c r="F57" s="20"/>
      <c r="G57" s="43">
        <v>601000</v>
      </c>
      <c r="H57" s="20" t="s">
        <v>70</v>
      </c>
      <c r="I57" s="37">
        <v>2017124</v>
      </c>
      <c r="J57" s="21">
        <v>0</v>
      </c>
      <c r="K57" s="21">
        <v>0</v>
      </c>
      <c r="L57" s="21">
        <v>0</v>
      </c>
      <c r="M57" s="21">
        <v>-1383</v>
      </c>
      <c r="N57" s="21">
        <v>0</v>
      </c>
      <c r="O57" s="21">
        <v>0</v>
      </c>
      <c r="P57" s="38">
        <f t="shared" si="5"/>
        <v>2015741</v>
      </c>
      <c r="Q57" s="15"/>
    </row>
    <row r="58" spans="2:17" outlineLevel="1" x14ac:dyDescent="0.2">
      <c r="B58" s="13" t="s">
        <v>23</v>
      </c>
      <c r="C58" s="20">
        <v>44</v>
      </c>
      <c r="D58" s="20" t="str">
        <f>""</f>
        <v/>
      </c>
      <c r="E58" s="20"/>
      <c r="F58" s="20"/>
      <c r="G58" s="43">
        <v>601000</v>
      </c>
      <c r="H58" s="20" t="s">
        <v>71</v>
      </c>
      <c r="I58" s="37">
        <v>12334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38">
        <f t="shared" si="5"/>
        <v>12334</v>
      </c>
      <c r="Q58" s="15"/>
    </row>
    <row r="59" spans="2:17" outlineLevel="1" x14ac:dyDescent="0.2">
      <c r="B59" s="13" t="s">
        <v>23</v>
      </c>
      <c r="C59" s="20">
        <v>10</v>
      </c>
      <c r="D59" s="20" t="str">
        <f>""</f>
        <v/>
      </c>
      <c r="E59" s="20"/>
      <c r="F59" s="20"/>
      <c r="G59" s="43">
        <v>601000</v>
      </c>
      <c r="H59" s="20" t="s">
        <v>20</v>
      </c>
      <c r="I59" s="37">
        <v>144163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38">
        <f t="shared" si="5"/>
        <v>144163</v>
      </c>
      <c r="Q59" s="15"/>
    </row>
    <row r="60" spans="2:17" outlineLevel="1" x14ac:dyDescent="0.2">
      <c r="B60" s="13" t="s">
        <v>23</v>
      </c>
      <c r="C60" s="20">
        <v>20</v>
      </c>
      <c r="D60" s="13" t="s">
        <v>21</v>
      </c>
      <c r="E60" s="20"/>
      <c r="F60" s="20"/>
      <c r="G60" s="43">
        <v>15</v>
      </c>
      <c r="H60" s="20" t="s">
        <v>72</v>
      </c>
      <c r="I60" s="37">
        <v>0</v>
      </c>
      <c r="J60" s="21">
        <v>0</v>
      </c>
      <c r="K60" s="21">
        <v>0</v>
      </c>
      <c r="L60" s="21">
        <v>0</v>
      </c>
      <c r="M60" s="21">
        <v>0</v>
      </c>
      <c r="N60" s="21">
        <v>12000</v>
      </c>
      <c r="O60" s="21">
        <v>0</v>
      </c>
      <c r="P60" s="38">
        <f t="shared" si="5"/>
        <v>12000</v>
      </c>
      <c r="Q60" s="15" t="s">
        <v>73</v>
      </c>
    </row>
    <row r="61" spans="2:17" x14ac:dyDescent="0.2">
      <c r="B61" s="16" t="s">
        <v>74</v>
      </c>
      <c r="C61" s="16"/>
      <c r="D61" s="16" t="str">
        <f>""</f>
        <v/>
      </c>
      <c r="E61" s="16"/>
      <c r="F61" s="16"/>
      <c r="G61" s="41"/>
      <c r="H61" s="17" t="str">
        <f>"Kulud kokku "&amp;B61</f>
        <v>Kulud kokku Tartu Vangla</v>
      </c>
      <c r="I61" s="18">
        <f t="shared" ref="I61:P61" si="6">I62+I87+I110+I111+I112+I113+I114+I115</f>
        <v>16617594</v>
      </c>
      <c r="J61" s="18">
        <f t="shared" si="6"/>
        <v>0</v>
      </c>
      <c r="K61" s="18">
        <f t="shared" si="6"/>
        <v>0</v>
      </c>
      <c r="L61" s="18">
        <f t="shared" si="6"/>
        <v>0</v>
      </c>
      <c r="M61" s="18">
        <f t="shared" si="6"/>
        <v>69062</v>
      </c>
      <c r="N61" s="33">
        <f t="shared" si="6"/>
        <v>350768</v>
      </c>
      <c r="O61" s="18">
        <f t="shared" si="6"/>
        <v>-41272</v>
      </c>
      <c r="P61" s="18">
        <f t="shared" si="6"/>
        <v>16996152</v>
      </c>
      <c r="Q61" s="19"/>
    </row>
    <row r="62" spans="2:17" s="2" customFormat="1" outlineLevel="1" collapsed="1" x14ac:dyDescent="0.2">
      <c r="B62" s="32" t="s">
        <v>75</v>
      </c>
      <c r="C62" s="13">
        <v>20</v>
      </c>
      <c r="D62" s="32" t="str">
        <f>""</f>
        <v/>
      </c>
      <c r="E62" s="32"/>
      <c r="F62" s="32"/>
      <c r="G62" s="42" t="s">
        <v>15</v>
      </c>
      <c r="H62" s="20" t="s">
        <v>16</v>
      </c>
      <c r="I62" s="35">
        <f t="shared" ref="I62:P62" si="7">SUM(I63:I86)</f>
        <v>10074359</v>
      </c>
      <c r="J62" s="35">
        <f t="shared" si="7"/>
        <v>0</v>
      </c>
      <c r="K62" s="35">
        <f t="shared" si="7"/>
        <v>0</v>
      </c>
      <c r="L62" s="35">
        <f t="shared" si="7"/>
        <v>0</v>
      </c>
      <c r="M62" s="35">
        <f t="shared" si="7"/>
        <v>5807</v>
      </c>
      <c r="N62" s="36">
        <f t="shared" si="7"/>
        <v>228446</v>
      </c>
      <c r="O62" s="35">
        <f t="shared" si="7"/>
        <v>-41272</v>
      </c>
      <c r="P62" s="35">
        <f t="shared" si="7"/>
        <v>10267340</v>
      </c>
      <c r="Q62" s="12"/>
    </row>
    <row r="63" spans="2:17" hidden="1" outlineLevel="2" x14ac:dyDescent="0.2">
      <c r="B63" s="32" t="s">
        <v>75</v>
      </c>
      <c r="C63" s="20">
        <v>20</v>
      </c>
      <c r="D63" s="20" t="str">
        <f>""</f>
        <v/>
      </c>
      <c r="E63" s="20"/>
      <c r="F63" s="20"/>
      <c r="G63" s="43">
        <v>500</v>
      </c>
      <c r="H63" s="20" t="s">
        <v>24</v>
      </c>
      <c r="I63" s="21">
        <v>5764765</v>
      </c>
      <c r="J63" s="21">
        <v>0</v>
      </c>
      <c r="K63" s="21">
        <v>0</v>
      </c>
      <c r="L63" s="21">
        <v>0</v>
      </c>
      <c r="M63" s="21">
        <v>0</v>
      </c>
      <c r="N63" s="21">
        <v>-290000</v>
      </c>
      <c r="O63" s="21">
        <v>-41272</v>
      </c>
      <c r="P63" s="22">
        <f t="shared" ref="P63:P86" si="8">SUM(I63:O63)</f>
        <v>5433493</v>
      </c>
      <c r="Q63" s="15"/>
    </row>
    <row r="64" spans="2:17" hidden="1" outlineLevel="2" x14ac:dyDescent="0.2">
      <c r="B64" s="32" t="s">
        <v>75</v>
      </c>
      <c r="C64" s="20">
        <v>20</v>
      </c>
      <c r="D64" s="20" t="str">
        <f>""</f>
        <v/>
      </c>
      <c r="E64" s="20"/>
      <c r="F64" s="20"/>
      <c r="G64" s="43">
        <v>500</v>
      </c>
      <c r="H64" s="20" t="s">
        <v>25</v>
      </c>
      <c r="I64" s="21">
        <v>187438</v>
      </c>
      <c r="J64" s="21">
        <v>0</v>
      </c>
      <c r="K64" s="21">
        <v>0</v>
      </c>
      <c r="L64" s="21">
        <v>0</v>
      </c>
      <c r="M64" s="21">
        <v>0</v>
      </c>
      <c r="N64" s="21">
        <v>-32000</v>
      </c>
      <c r="O64" s="21">
        <v>0</v>
      </c>
      <c r="P64" s="22">
        <f t="shared" si="8"/>
        <v>155438</v>
      </c>
      <c r="Q64" s="15"/>
    </row>
    <row r="65" spans="2:17" hidden="1" outlineLevel="2" x14ac:dyDescent="0.2">
      <c r="B65" s="32" t="s">
        <v>75</v>
      </c>
      <c r="C65" s="20">
        <v>20</v>
      </c>
      <c r="D65" s="20" t="str">
        <f>""</f>
        <v/>
      </c>
      <c r="E65" s="20"/>
      <c r="F65" s="20"/>
      <c r="G65" s="43">
        <v>500</v>
      </c>
      <c r="H65" s="20" t="s">
        <v>26</v>
      </c>
      <c r="I65" s="21">
        <v>116205</v>
      </c>
      <c r="J65" s="21">
        <v>0</v>
      </c>
      <c r="K65" s="21">
        <v>0</v>
      </c>
      <c r="L65" s="21">
        <v>0</v>
      </c>
      <c r="M65" s="21">
        <v>0</v>
      </c>
      <c r="N65" s="21">
        <v>-40000</v>
      </c>
      <c r="O65" s="21">
        <v>0</v>
      </c>
      <c r="P65" s="22">
        <f t="shared" si="8"/>
        <v>76205</v>
      </c>
      <c r="Q65" s="15"/>
    </row>
    <row r="66" spans="2:17" hidden="1" outlineLevel="2" x14ac:dyDescent="0.2">
      <c r="B66" s="32" t="s">
        <v>75</v>
      </c>
      <c r="C66" s="20">
        <v>20</v>
      </c>
      <c r="D66" s="20" t="str">
        <f>""</f>
        <v/>
      </c>
      <c r="E66" s="20"/>
      <c r="F66" s="20"/>
      <c r="G66" s="43">
        <v>500</v>
      </c>
      <c r="H66" s="20" t="s">
        <v>27</v>
      </c>
      <c r="I66" s="21">
        <v>17959</v>
      </c>
      <c r="J66" s="21">
        <v>0</v>
      </c>
      <c r="K66" s="21">
        <v>0</v>
      </c>
      <c r="L66" s="21">
        <v>0</v>
      </c>
      <c r="M66" s="21">
        <v>0</v>
      </c>
      <c r="N66" s="21">
        <v>-4000</v>
      </c>
      <c r="O66" s="21">
        <v>0</v>
      </c>
      <c r="P66" s="22">
        <f t="shared" si="8"/>
        <v>13959</v>
      </c>
      <c r="Q66" s="15"/>
    </row>
    <row r="67" spans="2:17" hidden="1" outlineLevel="2" x14ac:dyDescent="0.2">
      <c r="B67" s="32" t="s">
        <v>75</v>
      </c>
      <c r="C67" s="20">
        <v>20</v>
      </c>
      <c r="D67" s="20" t="str">
        <f>""</f>
        <v/>
      </c>
      <c r="E67" s="20"/>
      <c r="F67" s="20"/>
      <c r="G67" s="43">
        <v>500</v>
      </c>
      <c r="H67" s="20" t="s">
        <v>28</v>
      </c>
      <c r="I67" s="21">
        <v>77771</v>
      </c>
      <c r="J67" s="21">
        <v>0</v>
      </c>
      <c r="K67" s="21">
        <v>0</v>
      </c>
      <c r="L67" s="21">
        <v>0</v>
      </c>
      <c r="M67" s="21">
        <v>0</v>
      </c>
      <c r="N67" s="21">
        <v>-42500</v>
      </c>
      <c r="O67" s="21">
        <v>0</v>
      </c>
      <c r="P67" s="22">
        <f t="shared" si="8"/>
        <v>35271</v>
      </c>
      <c r="Q67" s="15"/>
    </row>
    <row r="68" spans="2:17" hidden="1" outlineLevel="2" x14ac:dyDescent="0.2">
      <c r="B68" s="32" t="s">
        <v>75</v>
      </c>
      <c r="C68" s="20">
        <v>20</v>
      </c>
      <c r="D68" s="20" t="str">
        <f>""</f>
        <v/>
      </c>
      <c r="E68" s="20"/>
      <c r="F68" s="20"/>
      <c r="G68" s="43">
        <v>500</v>
      </c>
      <c r="H68" s="20" t="s">
        <v>29</v>
      </c>
      <c r="I68" s="21">
        <v>80838</v>
      </c>
      <c r="J68" s="21">
        <v>0</v>
      </c>
      <c r="K68" s="21">
        <v>0</v>
      </c>
      <c r="L68" s="21">
        <v>0</v>
      </c>
      <c r="M68" s="21">
        <v>0</v>
      </c>
      <c r="N68" s="21">
        <v>-6000</v>
      </c>
      <c r="O68" s="21">
        <v>0</v>
      </c>
      <c r="P68" s="22">
        <f t="shared" si="8"/>
        <v>74838</v>
      </c>
      <c r="Q68" s="15"/>
    </row>
    <row r="69" spans="2:17" hidden="1" outlineLevel="2" x14ac:dyDescent="0.2">
      <c r="B69" s="32" t="s">
        <v>75</v>
      </c>
      <c r="C69" s="20">
        <v>20</v>
      </c>
      <c r="D69" s="20" t="str">
        <f>""</f>
        <v/>
      </c>
      <c r="E69" s="20"/>
      <c r="F69" s="20"/>
      <c r="G69" s="43">
        <v>500</v>
      </c>
      <c r="H69" s="20" t="s">
        <v>30</v>
      </c>
      <c r="I69" s="21">
        <v>108702</v>
      </c>
      <c r="J69" s="21">
        <v>0</v>
      </c>
      <c r="K69" s="21">
        <v>0</v>
      </c>
      <c r="L69" s="21">
        <v>0</v>
      </c>
      <c r="M69" s="21">
        <v>0</v>
      </c>
      <c r="N69" s="21">
        <v>184000</v>
      </c>
      <c r="O69" s="21">
        <v>0</v>
      </c>
      <c r="P69" s="22">
        <f t="shared" si="8"/>
        <v>292702</v>
      </c>
      <c r="Q69" s="15"/>
    </row>
    <row r="70" spans="2:17" hidden="1" outlineLevel="2" x14ac:dyDescent="0.2">
      <c r="B70" s="32" t="s">
        <v>75</v>
      </c>
      <c r="C70" s="20">
        <v>20</v>
      </c>
      <c r="D70" s="20" t="str">
        <f>""</f>
        <v/>
      </c>
      <c r="E70" s="20"/>
      <c r="F70" s="20"/>
      <c r="G70" s="43">
        <v>500</v>
      </c>
      <c r="H70" s="20" t="s">
        <v>31</v>
      </c>
      <c r="I70" s="21">
        <v>153612</v>
      </c>
      <c r="J70" s="21">
        <v>0</v>
      </c>
      <c r="K70" s="21">
        <v>0</v>
      </c>
      <c r="L70" s="21">
        <v>0</v>
      </c>
      <c r="M70" s="21">
        <v>0</v>
      </c>
      <c r="N70" s="21">
        <v>137000</v>
      </c>
      <c r="O70" s="21">
        <v>0</v>
      </c>
      <c r="P70" s="22">
        <f t="shared" si="8"/>
        <v>290612</v>
      </c>
      <c r="Q70" s="15"/>
    </row>
    <row r="71" spans="2:17" hidden="1" outlineLevel="2" x14ac:dyDescent="0.2">
      <c r="B71" s="32" t="s">
        <v>75</v>
      </c>
      <c r="C71" s="20">
        <v>20</v>
      </c>
      <c r="D71" s="20" t="str">
        <f>""</f>
        <v/>
      </c>
      <c r="E71" s="20"/>
      <c r="F71" s="20"/>
      <c r="G71" s="43">
        <v>500</v>
      </c>
      <c r="H71" s="20" t="s">
        <v>32</v>
      </c>
      <c r="I71" s="21">
        <v>18400</v>
      </c>
      <c r="J71" s="21">
        <v>0</v>
      </c>
      <c r="K71" s="21">
        <v>0</v>
      </c>
      <c r="L71" s="21">
        <v>0</v>
      </c>
      <c r="M71" s="21">
        <v>0</v>
      </c>
      <c r="N71" s="21">
        <v>10350</v>
      </c>
      <c r="O71" s="21">
        <v>0</v>
      </c>
      <c r="P71" s="22">
        <f t="shared" si="8"/>
        <v>28750</v>
      </c>
      <c r="Q71" s="15"/>
    </row>
    <row r="72" spans="2:17" hidden="1" outlineLevel="2" x14ac:dyDescent="0.2">
      <c r="B72" s="32" t="s">
        <v>75</v>
      </c>
      <c r="C72" s="20">
        <v>20</v>
      </c>
      <c r="D72" s="20" t="str">
        <f>""</f>
        <v/>
      </c>
      <c r="E72" s="20"/>
      <c r="F72" s="20"/>
      <c r="G72" s="43">
        <v>500</v>
      </c>
      <c r="H72" s="20" t="s">
        <v>33</v>
      </c>
      <c r="I72" s="21">
        <v>536795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2">
        <f t="shared" si="8"/>
        <v>536795</v>
      </c>
      <c r="Q72" s="15"/>
    </row>
    <row r="73" spans="2:17" hidden="1" outlineLevel="2" x14ac:dyDescent="0.2">
      <c r="B73" s="32" t="s">
        <v>75</v>
      </c>
      <c r="C73" s="20">
        <v>20</v>
      </c>
      <c r="D73" s="20" t="str">
        <f>""</f>
        <v/>
      </c>
      <c r="E73" s="20"/>
      <c r="F73" s="20"/>
      <c r="G73" s="43">
        <v>500</v>
      </c>
      <c r="H73" s="20" t="s">
        <v>34</v>
      </c>
      <c r="I73" s="21">
        <v>1196037</v>
      </c>
      <c r="J73" s="21">
        <v>0</v>
      </c>
      <c r="K73" s="21">
        <v>0</v>
      </c>
      <c r="L73" s="21">
        <v>0</v>
      </c>
      <c r="M73" s="21">
        <v>0</v>
      </c>
      <c r="N73" s="21">
        <v>26000</v>
      </c>
      <c r="O73" s="21">
        <v>0</v>
      </c>
      <c r="P73" s="22">
        <f t="shared" si="8"/>
        <v>1222037</v>
      </c>
      <c r="Q73" s="15"/>
    </row>
    <row r="74" spans="2:17" hidden="1" outlineLevel="2" x14ac:dyDescent="0.2">
      <c r="B74" s="32" t="s">
        <v>75</v>
      </c>
      <c r="C74" s="20">
        <v>20</v>
      </c>
      <c r="D74" s="20" t="str">
        <f>""</f>
        <v/>
      </c>
      <c r="E74" s="20"/>
      <c r="F74" s="20"/>
      <c r="G74" s="43">
        <v>500</v>
      </c>
      <c r="H74" s="20" t="s">
        <v>35</v>
      </c>
      <c r="I74" s="21">
        <v>335240</v>
      </c>
      <c r="J74" s="21">
        <v>0</v>
      </c>
      <c r="K74" s="21">
        <v>0</v>
      </c>
      <c r="L74" s="21">
        <v>0</v>
      </c>
      <c r="M74" s="21">
        <v>0</v>
      </c>
      <c r="N74" s="21">
        <v>212435</v>
      </c>
      <c r="O74" s="21">
        <v>0</v>
      </c>
      <c r="P74" s="22">
        <f t="shared" si="8"/>
        <v>547675</v>
      </c>
      <c r="Q74" s="15"/>
    </row>
    <row r="75" spans="2:17" hidden="1" outlineLevel="2" x14ac:dyDescent="0.2">
      <c r="B75" s="32" t="s">
        <v>75</v>
      </c>
      <c r="C75" s="20">
        <v>20</v>
      </c>
      <c r="D75" s="20" t="str">
        <f>""</f>
        <v/>
      </c>
      <c r="E75" s="20"/>
      <c r="F75" s="20"/>
      <c r="G75" s="43">
        <v>500</v>
      </c>
      <c r="H75" s="20" t="s">
        <v>36</v>
      </c>
      <c r="I75" s="21">
        <v>1053949</v>
      </c>
      <c r="J75" s="21">
        <v>0</v>
      </c>
      <c r="K75" s="21">
        <v>0</v>
      </c>
      <c r="L75" s="21">
        <v>0</v>
      </c>
      <c r="M75" s="21">
        <v>0</v>
      </c>
      <c r="N75" s="21">
        <v>20000</v>
      </c>
      <c r="O75" s="21">
        <v>0</v>
      </c>
      <c r="P75" s="22">
        <f t="shared" si="8"/>
        <v>1073949</v>
      </c>
      <c r="Q75" s="15"/>
    </row>
    <row r="76" spans="2:17" hidden="1" outlineLevel="2" x14ac:dyDescent="0.2">
      <c r="B76" s="32" t="s">
        <v>75</v>
      </c>
      <c r="C76" s="20">
        <v>20</v>
      </c>
      <c r="D76" s="20" t="str">
        <f>""</f>
        <v/>
      </c>
      <c r="E76" s="20"/>
      <c r="F76" s="20"/>
      <c r="G76" s="43">
        <v>500</v>
      </c>
      <c r="H76" s="20" t="s">
        <v>37</v>
      </c>
      <c r="I76" s="21">
        <v>24278</v>
      </c>
      <c r="J76" s="21">
        <v>0</v>
      </c>
      <c r="K76" s="21">
        <v>0</v>
      </c>
      <c r="L76" s="21">
        <v>0</v>
      </c>
      <c r="M76" s="21">
        <v>0</v>
      </c>
      <c r="N76" s="21">
        <v>6000</v>
      </c>
      <c r="O76" s="21">
        <v>0</v>
      </c>
      <c r="P76" s="22">
        <f t="shared" si="8"/>
        <v>30278</v>
      </c>
      <c r="Q76" s="15"/>
    </row>
    <row r="77" spans="2:17" hidden="1" outlineLevel="2" x14ac:dyDescent="0.2">
      <c r="B77" s="32" t="s">
        <v>75</v>
      </c>
      <c r="C77" s="20">
        <v>20</v>
      </c>
      <c r="D77" s="20" t="str">
        <f>""</f>
        <v/>
      </c>
      <c r="E77" s="20"/>
      <c r="F77" s="20"/>
      <c r="G77" s="43">
        <v>500</v>
      </c>
      <c r="H77" s="20" t="s">
        <v>38</v>
      </c>
      <c r="I77" s="21">
        <v>100000</v>
      </c>
      <c r="J77" s="21">
        <v>0</v>
      </c>
      <c r="K77" s="21">
        <v>0</v>
      </c>
      <c r="L77" s="21">
        <v>0</v>
      </c>
      <c r="M77" s="21">
        <v>0</v>
      </c>
      <c r="N77" s="21">
        <v>0</v>
      </c>
      <c r="O77" s="21">
        <v>0</v>
      </c>
      <c r="P77" s="22">
        <f t="shared" si="8"/>
        <v>100000</v>
      </c>
      <c r="Q77" s="15"/>
    </row>
    <row r="78" spans="2:17" hidden="1" outlineLevel="2" x14ac:dyDescent="0.2">
      <c r="B78" s="32" t="s">
        <v>75</v>
      </c>
      <c r="C78" s="20">
        <v>20</v>
      </c>
      <c r="D78" s="20" t="str">
        <f>""</f>
        <v/>
      </c>
      <c r="E78" s="20"/>
      <c r="F78" s="20"/>
      <c r="G78" s="43">
        <v>500</v>
      </c>
      <c r="H78" s="20" t="s">
        <v>76</v>
      </c>
      <c r="I78" s="21">
        <v>2676</v>
      </c>
      <c r="J78" s="21">
        <v>0</v>
      </c>
      <c r="K78" s="21">
        <v>0</v>
      </c>
      <c r="L78" s="21">
        <v>0</v>
      </c>
      <c r="M78" s="21">
        <v>5807</v>
      </c>
      <c r="N78" s="21">
        <v>6072</v>
      </c>
      <c r="O78" s="21">
        <v>0</v>
      </c>
      <c r="P78" s="22">
        <f t="shared" si="8"/>
        <v>14555</v>
      </c>
      <c r="Q78" s="15"/>
    </row>
    <row r="79" spans="2:17" hidden="1" outlineLevel="2" x14ac:dyDescent="0.2">
      <c r="B79" s="32" t="s">
        <v>75</v>
      </c>
      <c r="C79" s="20">
        <v>20</v>
      </c>
      <c r="D79" s="20" t="str">
        <f>""</f>
        <v/>
      </c>
      <c r="E79" s="20"/>
      <c r="F79" s="20"/>
      <c r="G79" s="43">
        <v>500</v>
      </c>
      <c r="H79" s="20" t="s">
        <v>58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  <c r="N79" s="21">
        <v>5058</v>
      </c>
      <c r="O79" s="21">
        <v>0</v>
      </c>
      <c r="P79" s="22">
        <f t="shared" si="8"/>
        <v>5058</v>
      </c>
      <c r="Q79" s="15"/>
    </row>
    <row r="80" spans="2:17" hidden="1" outlineLevel="2" x14ac:dyDescent="0.2">
      <c r="B80" s="32" t="s">
        <v>75</v>
      </c>
      <c r="C80" s="20">
        <v>20</v>
      </c>
      <c r="D80" s="20" t="s">
        <v>17</v>
      </c>
      <c r="E80" s="20"/>
      <c r="F80" s="20"/>
      <c r="G80" s="43">
        <v>50</v>
      </c>
      <c r="H80" s="20" t="s">
        <v>39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32928</v>
      </c>
      <c r="O80" s="21">
        <v>0</v>
      </c>
      <c r="P80" s="22">
        <f t="shared" si="8"/>
        <v>32928</v>
      </c>
      <c r="Q80" s="15"/>
    </row>
    <row r="81" spans="2:17" hidden="1" outlineLevel="2" x14ac:dyDescent="0.2">
      <c r="B81" s="32" t="s">
        <v>75</v>
      </c>
      <c r="C81" s="20">
        <v>20</v>
      </c>
      <c r="D81" s="20" t="str">
        <f>""</f>
        <v/>
      </c>
      <c r="E81" s="20"/>
      <c r="F81" s="20"/>
      <c r="G81" s="43">
        <v>5008</v>
      </c>
      <c r="H81" s="20" t="s">
        <v>40</v>
      </c>
      <c r="I81" s="21">
        <v>86000</v>
      </c>
      <c r="J81" s="21">
        <v>0</v>
      </c>
      <c r="K81" s="21">
        <v>0</v>
      </c>
      <c r="L81" s="21">
        <v>0</v>
      </c>
      <c r="M81" s="21">
        <v>0</v>
      </c>
      <c r="N81" s="21">
        <v>-7000</v>
      </c>
      <c r="O81" s="21">
        <v>0</v>
      </c>
      <c r="P81" s="22">
        <f t="shared" si="8"/>
        <v>79000</v>
      </c>
      <c r="Q81" s="15"/>
    </row>
    <row r="82" spans="2:17" hidden="1" outlineLevel="2" x14ac:dyDescent="0.2">
      <c r="B82" s="32" t="s">
        <v>75</v>
      </c>
      <c r="C82" s="20">
        <v>20</v>
      </c>
      <c r="D82" s="20" t="str">
        <f>""</f>
        <v/>
      </c>
      <c r="E82" s="20"/>
      <c r="F82" s="20"/>
      <c r="G82" s="43">
        <v>5008</v>
      </c>
      <c r="H82" s="20" t="s">
        <v>41</v>
      </c>
      <c r="I82" s="21">
        <v>16045</v>
      </c>
      <c r="J82" s="21">
        <v>0</v>
      </c>
      <c r="K82" s="21">
        <v>0</v>
      </c>
      <c r="L82" s="21">
        <v>0</v>
      </c>
      <c r="M82" s="21">
        <v>0</v>
      </c>
      <c r="N82" s="21">
        <v>0</v>
      </c>
      <c r="O82" s="21">
        <v>0</v>
      </c>
      <c r="P82" s="22">
        <f t="shared" si="8"/>
        <v>16045</v>
      </c>
      <c r="Q82" s="15"/>
    </row>
    <row r="83" spans="2:17" hidden="1" outlineLevel="2" x14ac:dyDescent="0.2">
      <c r="B83" s="32" t="s">
        <v>75</v>
      </c>
      <c r="C83" s="20">
        <v>20</v>
      </c>
      <c r="D83" s="20" t="str">
        <f>""</f>
        <v/>
      </c>
      <c r="E83" s="20"/>
      <c r="F83" s="20"/>
      <c r="G83" s="43">
        <v>505</v>
      </c>
      <c r="H83" s="20" t="s">
        <v>42</v>
      </c>
      <c r="I83" s="21">
        <v>18121</v>
      </c>
      <c r="J83" s="21">
        <v>0</v>
      </c>
      <c r="K83" s="21">
        <v>0</v>
      </c>
      <c r="L83" s="21">
        <v>0</v>
      </c>
      <c r="M83" s="21">
        <v>0</v>
      </c>
      <c r="N83" s="21">
        <v>10103</v>
      </c>
      <c r="O83" s="21">
        <v>0</v>
      </c>
      <c r="P83" s="22">
        <f t="shared" si="8"/>
        <v>28224</v>
      </c>
      <c r="Q83" s="15"/>
    </row>
    <row r="84" spans="2:17" hidden="1" outlineLevel="2" x14ac:dyDescent="0.2">
      <c r="B84" s="32" t="s">
        <v>75</v>
      </c>
      <c r="C84" s="20">
        <v>20</v>
      </c>
      <c r="D84" s="20" t="str">
        <f>""</f>
        <v/>
      </c>
      <c r="E84" s="20"/>
      <c r="F84" s="20"/>
      <c r="G84" s="43">
        <v>505</v>
      </c>
      <c r="H84" s="20" t="s">
        <v>77</v>
      </c>
      <c r="I84" s="21">
        <v>30000</v>
      </c>
      <c r="J84" s="21">
        <v>0</v>
      </c>
      <c r="K84" s="21">
        <v>0</v>
      </c>
      <c r="L84" s="21">
        <v>0</v>
      </c>
      <c r="M84" s="21">
        <v>0</v>
      </c>
      <c r="N84" s="21">
        <v>0</v>
      </c>
      <c r="O84" s="21">
        <v>0</v>
      </c>
      <c r="P84" s="22">
        <f t="shared" si="8"/>
        <v>30000</v>
      </c>
      <c r="Q84" s="15"/>
    </row>
    <row r="85" spans="2:17" hidden="1" outlineLevel="2" x14ac:dyDescent="0.2">
      <c r="B85" s="32" t="s">
        <v>75</v>
      </c>
      <c r="C85" s="20">
        <v>20</v>
      </c>
      <c r="D85" s="20" t="str">
        <f>""</f>
        <v/>
      </c>
      <c r="E85" s="20"/>
      <c r="F85" s="20"/>
      <c r="G85" s="43">
        <v>505</v>
      </c>
      <c r="H85" s="20" t="s">
        <v>32</v>
      </c>
      <c r="I85" s="21">
        <v>21700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2">
        <f t="shared" si="8"/>
        <v>21700</v>
      </c>
      <c r="Q85" s="15"/>
    </row>
    <row r="86" spans="2:17" hidden="1" outlineLevel="2" x14ac:dyDescent="0.2">
      <c r="B86" s="32" t="s">
        <v>75</v>
      </c>
      <c r="C86" s="20">
        <v>44</v>
      </c>
      <c r="D86" s="20" t="str">
        <f>""</f>
        <v/>
      </c>
      <c r="E86" s="20"/>
      <c r="F86" s="20"/>
      <c r="G86" s="43">
        <v>50</v>
      </c>
      <c r="H86" s="20" t="s">
        <v>43</v>
      </c>
      <c r="I86" s="21">
        <v>127828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2">
        <f t="shared" si="8"/>
        <v>127828</v>
      </c>
      <c r="Q86" s="15"/>
    </row>
    <row r="87" spans="2:17" s="2" customFormat="1" outlineLevel="1" collapsed="1" x14ac:dyDescent="0.2">
      <c r="B87" s="32" t="s">
        <v>75</v>
      </c>
      <c r="C87" s="13">
        <v>20</v>
      </c>
      <c r="D87" s="32" t="str">
        <f>""</f>
        <v/>
      </c>
      <c r="E87" s="32"/>
      <c r="F87" s="32"/>
      <c r="G87" s="42" t="s">
        <v>18</v>
      </c>
      <c r="H87" s="20" t="s">
        <v>19</v>
      </c>
      <c r="I87" s="14">
        <f t="shared" ref="I87:P87" si="9">SUM(I88:I109)</f>
        <v>5521012</v>
      </c>
      <c r="J87" s="14">
        <f t="shared" si="9"/>
        <v>0</v>
      </c>
      <c r="K87" s="14">
        <f t="shared" si="9"/>
        <v>0</v>
      </c>
      <c r="L87" s="14">
        <f t="shared" si="9"/>
        <v>0</v>
      </c>
      <c r="M87" s="14">
        <f t="shared" si="9"/>
        <v>46242</v>
      </c>
      <c r="N87" s="34">
        <f t="shared" si="9"/>
        <v>122322</v>
      </c>
      <c r="O87" s="14">
        <f t="shared" si="9"/>
        <v>0</v>
      </c>
      <c r="P87" s="14">
        <f t="shared" si="9"/>
        <v>5689576</v>
      </c>
      <c r="Q87" s="12"/>
    </row>
    <row r="88" spans="2:17" hidden="1" outlineLevel="2" x14ac:dyDescent="0.2">
      <c r="B88" s="13" t="s">
        <v>75</v>
      </c>
      <c r="C88" s="20">
        <v>20</v>
      </c>
      <c r="D88" s="20" t="str">
        <f>""</f>
        <v/>
      </c>
      <c r="E88" s="20"/>
      <c r="F88" s="20"/>
      <c r="G88" s="43">
        <v>5500</v>
      </c>
      <c r="H88" s="20" t="s">
        <v>44</v>
      </c>
      <c r="I88" s="21">
        <v>59946</v>
      </c>
      <c r="J88" s="21">
        <v>0</v>
      </c>
      <c r="K88" s="21">
        <v>0</v>
      </c>
      <c r="L88" s="21">
        <v>0</v>
      </c>
      <c r="M88" s="21">
        <v>1430</v>
      </c>
      <c r="N88" s="21">
        <v>3611</v>
      </c>
      <c r="O88" s="21">
        <v>0</v>
      </c>
      <c r="P88" s="22">
        <f t="shared" ref="P88:P115" si="10">SUM(I88:O88)</f>
        <v>64987</v>
      </c>
      <c r="Q88" s="23"/>
    </row>
    <row r="89" spans="2:17" hidden="1" outlineLevel="2" x14ac:dyDescent="0.2">
      <c r="B89" s="13" t="s">
        <v>75</v>
      </c>
      <c r="C89" s="20">
        <v>20</v>
      </c>
      <c r="D89" s="20" t="str">
        <f>""</f>
        <v/>
      </c>
      <c r="E89" s="20"/>
      <c r="F89" s="20"/>
      <c r="G89" s="43">
        <v>5503</v>
      </c>
      <c r="H89" s="20" t="s">
        <v>45</v>
      </c>
      <c r="I89" s="21">
        <v>3100</v>
      </c>
      <c r="J89" s="21">
        <v>0</v>
      </c>
      <c r="K89" s="21">
        <v>0</v>
      </c>
      <c r="L89" s="21">
        <v>0</v>
      </c>
      <c r="M89" s="21">
        <v>0</v>
      </c>
      <c r="N89" s="21">
        <v>0</v>
      </c>
      <c r="O89" s="21">
        <v>0</v>
      </c>
      <c r="P89" s="22">
        <f t="shared" si="10"/>
        <v>3100</v>
      </c>
      <c r="Q89" s="15"/>
    </row>
    <row r="90" spans="2:17" hidden="1" outlineLevel="2" x14ac:dyDescent="0.2">
      <c r="B90" s="13" t="s">
        <v>75</v>
      </c>
      <c r="C90" s="20">
        <v>20</v>
      </c>
      <c r="D90" s="20" t="str">
        <f>""</f>
        <v/>
      </c>
      <c r="E90" s="20"/>
      <c r="F90" s="20"/>
      <c r="G90" s="43">
        <v>5504</v>
      </c>
      <c r="H90" s="20" t="s">
        <v>46</v>
      </c>
      <c r="I90" s="21">
        <v>13270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2">
        <f t="shared" si="10"/>
        <v>13270</v>
      </c>
      <c r="Q90" s="15"/>
    </row>
    <row r="91" spans="2:17" hidden="1" outlineLevel="2" x14ac:dyDescent="0.2">
      <c r="B91" s="13" t="s">
        <v>75</v>
      </c>
      <c r="C91" s="20">
        <v>20</v>
      </c>
      <c r="D91" s="20" t="str">
        <f>""</f>
        <v/>
      </c>
      <c r="E91" s="20"/>
      <c r="F91" s="20"/>
      <c r="G91" s="43">
        <v>5511</v>
      </c>
      <c r="H91" s="20" t="s">
        <v>47</v>
      </c>
      <c r="I91" s="21">
        <v>143385</v>
      </c>
      <c r="J91" s="21">
        <v>0</v>
      </c>
      <c r="K91" s="21">
        <v>0</v>
      </c>
      <c r="L91" s="21">
        <v>0</v>
      </c>
      <c r="M91" s="21">
        <v>0</v>
      </c>
      <c r="N91" s="21">
        <v>400</v>
      </c>
      <c r="O91" s="21">
        <v>0</v>
      </c>
      <c r="P91" s="22">
        <f t="shared" si="10"/>
        <v>143785</v>
      </c>
      <c r="Q91" s="15"/>
    </row>
    <row r="92" spans="2:17" hidden="1" outlineLevel="2" x14ac:dyDescent="0.2">
      <c r="B92" s="13" t="s">
        <v>75</v>
      </c>
      <c r="C92" s="20">
        <v>20</v>
      </c>
      <c r="D92" s="20" t="s">
        <v>48</v>
      </c>
      <c r="E92" s="20"/>
      <c r="F92" s="20"/>
      <c r="G92" s="43">
        <v>5511</v>
      </c>
      <c r="H92" s="20" t="s">
        <v>49</v>
      </c>
      <c r="I92" s="21">
        <v>3938183</v>
      </c>
      <c r="J92" s="21">
        <v>0</v>
      </c>
      <c r="K92" s="21">
        <v>0</v>
      </c>
      <c r="L92" s="21">
        <v>0</v>
      </c>
      <c r="M92" s="21">
        <v>0</v>
      </c>
      <c r="N92" s="21">
        <v>0</v>
      </c>
      <c r="O92" s="21">
        <v>0</v>
      </c>
      <c r="P92" s="22">
        <f t="shared" si="10"/>
        <v>3938183</v>
      </c>
      <c r="Q92" s="15"/>
    </row>
    <row r="93" spans="2:17" hidden="1" outlineLevel="2" x14ac:dyDescent="0.2">
      <c r="B93" s="13" t="s">
        <v>75</v>
      </c>
      <c r="C93" s="20">
        <v>20</v>
      </c>
      <c r="D93" s="20" t="str">
        <f>""</f>
        <v/>
      </c>
      <c r="E93" s="20"/>
      <c r="F93" s="20"/>
      <c r="G93" s="43">
        <v>5513</v>
      </c>
      <c r="H93" s="20" t="s">
        <v>50</v>
      </c>
      <c r="I93" s="21">
        <v>116337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2">
        <f t="shared" si="10"/>
        <v>116337</v>
      </c>
      <c r="Q93" s="15"/>
    </row>
    <row r="94" spans="2:17" hidden="1" outlineLevel="2" x14ac:dyDescent="0.2">
      <c r="B94" s="13" t="s">
        <v>75</v>
      </c>
      <c r="C94" s="20">
        <v>20</v>
      </c>
      <c r="D94" s="20" t="str">
        <f>""</f>
        <v/>
      </c>
      <c r="E94" s="20"/>
      <c r="F94" s="20"/>
      <c r="G94" s="43">
        <v>5514</v>
      </c>
      <c r="H94" s="20" t="s">
        <v>51</v>
      </c>
      <c r="I94" s="21">
        <v>9160</v>
      </c>
      <c r="J94" s="21">
        <v>0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2">
        <f t="shared" si="10"/>
        <v>9160</v>
      </c>
      <c r="Q94" s="15"/>
    </row>
    <row r="95" spans="2:17" hidden="1" outlineLevel="2" x14ac:dyDescent="0.2">
      <c r="B95" s="13" t="s">
        <v>75</v>
      </c>
      <c r="C95" s="20">
        <v>20</v>
      </c>
      <c r="D95" s="20" t="str">
        <f>""</f>
        <v/>
      </c>
      <c r="E95" s="20"/>
      <c r="F95" s="20"/>
      <c r="G95" s="43">
        <v>5515</v>
      </c>
      <c r="H95" s="20" t="s">
        <v>52</v>
      </c>
      <c r="I95" s="21">
        <v>70320</v>
      </c>
      <c r="J95" s="21">
        <v>0</v>
      </c>
      <c r="K95" s="21">
        <v>0</v>
      </c>
      <c r="L95" s="21">
        <v>0</v>
      </c>
      <c r="M95" s="21">
        <v>0</v>
      </c>
      <c r="N95" s="21">
        <v>-550</v>
      </c>
      <c r="O95" s="21">
        <v>0</v>
      </c>
      <c r="P95" s="22">
        <f t="shared" si="10"/>
        <v>69770</v>
      </c>
      <c r="Q95" s="15"/>
    </row>
    <row r="96" spans="2:17" hidden="1" outlineLevel="2" x14ac:dyDescent="0.2">
      <c r="B96" s="13" t="s">
        <v>75</v>
      </c>
      <c r="C96" s="20">
        <v>20</v>
      </c>
      <c r="D96" s="20" t="str">
        <f>""</f>
        <v/>
      </c>
      <c r="E96" s="20"/>
      <c r="F96" s="20"/>
      <c r="G96" s="43">
        <v>5521</v>
      </c>
      <c r="H96" s="20" t="s">
        <v>53</v>
      </c>
      <c r="I96" s="21">
        <v>300333</v>
      </c>
      <c r="J96" s="21">
        <v>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2">
        <f t="shared" si="10"/>
        <v>300333</v>
      </c>
      <c r="Q96" s="15"/>
    </row>
    <row r="97" spans="2:17" hidden="1" outlineLevel="2" x14ac:dyDescent="0.2">
      <c r="B97" s="13" t="s">
        <v>75</v>
      </c>
      <c r="C97" s="20">
        <v>20</v>
      </c>
      <c r="D97" s="20" t="str">
        <f>""</f>
        <v/>
      </c>
      <c r="E97" s="20"/>
      <c r="F97" s="20"/>
      <c r="G97" s="43">
        <v>5522</v>
      </c>
      <c r="H97" s="20" t="s">
        <v>54</v>
      </c>
      <c r="I97" s="21">
        <v>23076</v>
      </c>
      <c r="J97" s="21">
        <v>0</v>
      </c>
      <c r="K97" s="21">
        <v>0</v>
      </c>
      <c r="L97" s="21">
        <v>0</v>
      </c>
      <c r="M97" s="21">
        <v>35172</v>
      </c>
      <c r="N97" s="21">
        <v>102300</v>
      </c>
      <c r="O97" s="21">
        <v>0</v>
      </c>
      <c r="P97" s="22">
        <f t="shared" si="10"/>
        <v>160548</v>
      </c>
      <c r="Q97" s="23"/>
    </row>
    <row r="98" spans="2:17" hidden="1" outlineLevel="2" x14ac:dyDescent="0.2">
      <c r="B98" s="13" t="s">
        <v>75</v>
      </c>
      <c r="C98" s="20">
        <v>20</v>
      </c>
      <c r="D98" s="20" t="str">
        <f>""</f>
        <v/>
      </c>
      <c r="E98" s="20"/>
      <c r="F98" s="20"/>
      <c r="G98" s="43">
        <v>5522</v>
      </c>
      <c r="H98" s="20" t="s">
        <v>55</v>
      </c>
      <c r="I98" s="21">
        <v>20000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2">
        <f t="shared" si="10"/>
        <v>20000</v>
      </c>
      <c r="Q98" s="23"/>
    </row>
    <row r="99" spans="2:17" hidden="1" outlineLevel="2" x14ac:dyDescent="0.2">
      <c r="B99" s="13" t="s">
        <v>75</v>
      </c>
      <c r="C99" s="20">
        <v>20</v>
      </c>
      <c r="D99" s="20" t="str">
        <f>""</f>
        <v/>
      </c>
      <c r="E99" s="20"/>
      <c r="F99" s="20"/>
      <c r="G99" s="43">
        <v>5522</v>
      </c>
      <c r="H99" s="20" t="s">
        <v>56</v>
      </c>
      <c r="I99" s="21">
        <v>161541</v>
      </c>
      <c r="J99" s="21">
        <v>0</v>
      </c>
      <c r="K99" s="21">
        <v>0</v>
      </c>
      <c r="L99" s="21">
        <v>0</v>
      </c>
      <c r="M99" s="21">
        <v>1600</v>
      </c>
      <c r="N99" s="21">
        <v>0</v>
      </c>
      <c r="O99" s="21">
        <v>0</v>
      </c>
      <c r="P99" s="22">
        <f t="shared" si="10"/>
        <v>163141</v>
      </c>
      <c r="Q99" s="23"/>
    </row>
    <row r="100" spans="2:17" hidden="1" outlineLevel="2" x14ac:dyDescent="0.2">
      <c r="B100" s="13" t="s">
        <v>75</v>
      </c>
      <c r="C100" s="20">
        <v>20</v>
      </c>
      <c r="D100" s="20" t="str">
        <f>""</f>
        <v/>
      </c>
      <c r="E100" s="20"/>
      <c r="F100" s="20"/>
      <c r="G100" s="43">
        <v>5522</v>
      </c>
      <c r="H100" s="20" t="s">
        <v>57</v>
      </c>
      <c r="I100" s="21">
        <v>14300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2">
        <f t="shared" si="10"/>
        <v>14300</v>
      </c>
      <c r="Q100" s="23"/>
    </row>
    <row r="101" spans="2:17" hidden="1" outlineLevel="2" x14ac:dyDescent="0.2">
      <c r="B101" s="13" t="s">
        <v>75</v>
      </c>
      <c r="C101" s="20">
        <v>20</v>
      </c>
      <c r="D101" s="20" t="str">
        <f>""</f>
        <v/>
      </c>
      <c r="E101" s="20"/>
      <c r="F101" s="20"/>
      <c r="G101" s="43">
        <v>5522</v>
      </c>
      <c r="H101" s="20" t="s">
        <v>58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21">
        <v>4600</v>
      </c>
      <c r="O101" s="21">
        <v>0</v>
      </c>
      <c r="P101" s="22">
        <f t="shared" si="10"/>
        <v>4600</v>
      </c>
      <c r="Q101" s="23"/>
    </row>
    <row r="102" spans="2:17" hidden="1" outlineLevel="2" x14ac:dyDescent="0.2">
      <c r="B102" s="13" t="s">
        <v>75</v>
      </c>
      <c r="C102" s="20">
        <v>20</v>
      </c>
      <c r="D102" s="20" t="str">
        <f>""</f>
        <v/>
      </c>
      <c r="E102" s="20"/>
      <c r="F102" s="20"/>
      <c r="G102" s="43">
        <v>5524</v>
      </c>
      <c r="H102" s="20" t="s">
        <v>59</v>
      </c>
      <c r="I102" s="21">
        <v>1565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2">
        <f t="shared" si="10"/>
        <v>1565</v>
      </c>
      <c r="Q102" s="15"/>
    </row>
    <row r="103" spans="2:17" hidden="1" outlineLevel="2" x14ac:dyDescent="0.2">
      <c r="B103" s="13" t="s">
        <v>75</v>
      </c>
      <c r="C103" s="20">
        <v>20</v>
      </c>
      <c r="D103" s="20" t="str">
        <f>""</f>
        <v/>
      </c>
      <c r="E103" s="20"/>
      <c r="F103" s="20"/>
      <c r="G103" s="43">
        <v>5525</v>
      </c>
      <c r="H103" s="20" t="s">
        <v>60</v>
      </c>
      <c r="I103" s="21">
        <v>8961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2">
        <f t="shared" si="10"/>
        <v>8961</v>
      </c>
      <c r="Q103" s="15"/>
    </row>
    <row r="104" spans="2:17" hidden="1" outlineLevel="2" x14ac:dyDescent="0.2">
      <c r="B104" s="13" t="s">
        <v>75</v>
      </c>
      <c r="C104" s="20">
        <v>20</v>
      </c>
      <c r="D104" s="20" t="str">
        <f>""</f>
        <v/>
      </c>
      <c r="E104" s="20"/>
      <c r="F104" s="20"/>
      <c r="G104" s="43">
        <v>5532</v>
      </c>
      <c r="H104" s="20" t="s">
        <v>61</v>
      </c>
      <c r="I104" s="21">
        <v>78000</v>
      </c>
      <c r="J104" s="21">
        <v>0</v>
      </c>
      <c r="K104" s="21">
        <v>0</v>
      </c>
      <c r="L104" s="21">
        <v>0</v>
      </c>
      <c r="M104" s="21">
        <v>0</v>
      </c>
      <c r="N104" s="21">
        <v>0</v>
      </c>
      <c r="O104" s="21">
        <v>0</v>
      </c>
      <c r="P104" s="22">
        <f t="shared" si="10"/>
        <v>78000</v>
      </c>
      <c r="Q104" s="15"/>
    </row>
    <row r="105" spans="2:17" hidden="1" outlineLevel="2" x14ac:dyDescent="0.2">
      <c r="B105" s="13" t="s">
        <v>75</v>
      </c>
      <c r="C105" s="20">
        <v>20</v>
      </c>
      <c r="D105" s="20" t="str">
        <f>""</f>
        <v/>
      </c>
      <c r="E105" s="20"/>
      <c r="F105" s="20"/>
      <c r="G105" s="43">
        <v>5539</v>
      </c>
      <c r="H105" s="20" t="s">
        <v>62</v>
      </c>
      <c r="I105" s="21">
        <v>7000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2">
        <f t="shared" si="10"/>
        <v>7000</v>
      </c>
      <c r="Q105" s="15"/>
    </row>
    <row r="106" spans="2:17" hidden="1" outlineLevel="2" x14ac:dyDescent="0.2">
      <c r="B106" s="13" t="s">
        <v>75</v>
      </c>
      <c r="C106" s="20">
        <v>20</v>
      </c>
      <c r="D106" s="20" t="str">
        <f>""</f>
        <v/>
      </c>
      <c r="E106" s="20"/>
      <c r="F106" s="20"/>
      <c r="G106" s="43">
        <v>5540</v>
      </c>
      <c r="H106" s="20" t="s">
        <v>63</v>
      </c>
      <c r="I106" s="21">
        <v>34250</v>
      </c>
      <c r="J106" s="21">
        <v>0</v>
      </c>
      <c r="K106" s="21">
        <v>0</v>
      </c>
      <c r="L106" s="21">
        <v>0</v>
      </c>
      <c r="M106" s="21">
        <v>8040</v>
      </c>
      <c r="N106" s="21">
        <v>11961</v>
      </c>
      <c r="O106" s="21">
        <v>0</v>
      </c>
      <c r="P106" s="22">
        <f t="shared" si="10"/>
        <v>54251</v>
      </c>
      <c r="Q106" s="15"/>
    </row>
    <row r="107" spans="2:17" hidden="1" outlineLevel="2" x14ac:dyDescent="0.2">
      <c r="B107" s="13" t="s">
        <v>75</v>
      </c>
      <c r="C107" s="20">
        <v>20</v>
      </c>
      <c r="D107" s="20" t="str">
        <f>""</f>
        <v/>
      </c>
      <c r="E107" s="20"/>
      <c r="F107" s="20"/>
      <c r="G107" s="43">
        <v>5540</v>
      </c>
      <c r="H107" s="20" t="s">
        <v>64</v>
      </c>
      <c r="I107" s="21">
        <v>1300</v>
      </c>
      <c r="J107" s="21">
        <v>0</v>
      </c>
      <c r="K107" s="21">
        <v>0</v>
      </c>
      <c r="L107" s="21">
        <v>0</v>
      </c>
      <c r="M107" s="21">
        <v>0</v>
      </c>
      <c r="N107" s="21">
        <v>0</v>
      </c>
      <c r="O107" s="21">
        <v>0</v>
      </c>
      <c r="P107" s="22">
        <f t="shared" si="10"/>
        <v>1300</v>
      </c>
      <c r="Q107" s="15"/>
    </row>
    <row r="108" spans="2:17" hidden="1" outlineLevel="2" x14ac:dyDescent="0.2">
      <c r="B108" s="13" t="s">
        <v>75</v>
      </c>
      <c r="C108" s="20">
        <v>20</v>
      </c>
      <c r="D108" s="20" t="str">
        <f>""</f>
        <v/>
      </c>
      <c r="E108" s="20"/>
      <c r="F108" s="20"/>
      <c r="G108" s="43">
        <v>5540</v>
      </c>
      <c r="H108" s="20" t="s">
        <v>65</v>
      </c>
      <c r="I108" s="21">
        <v>2000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2">
        <f t="shared" si="10"/>
        <v>2000</v>
      </c>
      <c r="Q108" s="15"/>
    </row>
    <row r="109" spans="2:17" hidden="1" outlineLevel="2" x14ac:dyDescent="0.2">
      <c r="B109" s="13" t="s">
        <v>75</v>
      </c>
      <c r="C109" s="20">
        <v>44</v>
      </c>
      <c r="D109" s="20" t="str">
        <f>""</f>
        <v/>
      </c>
      <c r="E109" s="20"/>
      <c r="F109" s="20"/>
      <c r="G109" s="43">
        <v>55</v>
      </c>
      <c r="H109" s="20" t="s">
        <v>66</v>
      </c>
      <c r="I109" s="21">
        <v>514985</v>
      </c>
      <c r="J109" s="21">
        <v>0</v>
      </c>
      <c r="K109" s="21">
        <v>0</v>
      </c>
      <c r="L109" s="21">
        <v>0</v>
      </c>
      <c r="M109" s="21">
        <v>0</v>
      </c>
      <c r="N109" s="21">
        <v>0</v>
      </c>
      <c r="O109" s="21">
        <v>0</v>
      </c>
      <c r="P109" s="22">
        <f t="shared" si="10"/>
        <v>514985</v>
      </c>
      <c r="Q109" s="15"/>
    </row>
    <row r="110" spans="2:17" outlineLevel="1" x14ac:dyDescent="0.2">
      <c r="B110" s="13" t="s">
        <v>75</v>
      </c>
      <c r="C110" s="20">
        <v>20</v>
      </c>
      <c r="D110" s="20" t="s">
        <v>67</v>
      </c>
      <c r="E110" s="20"/>
      <c r="F110" s="20"/>
      <c r="G110" s="43">
        <v>41</v>
      </c>
      <c r="H110" s="20" t="s">
        <v>68</v>
      </c>
      <c r="I110" s="37">
        <v>2060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38">
        <f t="shared" si="10"/>
        <v>2060</v>
      </c>
      <c r="Q110" s="15"/>
    </row>
    <row r="111" spans="2:17" outlineLevel="1" x14ac:dyDescent="0.2">
      <c r="B111" s="13" t="s">
        <v>75</v>
      </c>
      <c r="C111" s="20">
        <v>60</v>
      </c>
      <c r="D111" s="20" t="str">
        <f>""</f>
        <v/>
      </c>
      <c r="E111" s="20"/>
      <c r="F111" s="20"/>
      <c r="G111" s="43">
        <v>61</v>
      </c>
      <c r="H111" s="20" t="s">
        <v>69</v>
      </c>
      <c r="I111" s="37">
        <v>39600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38">
        <f t="shared" si="10"/>
        <v>39600</v>
      </c>
      <c r="Q111" s="15"/>
    </row>
    <row r="112" spans="2:17" outlineLevel="1" x14ac:dyDescent="0.2">
      <c r="B112" s="13" t="s">
        <v>75</v>
      </c>
      <c r="C112" s="20">
        <v>10</v>
      </c>
      <c r="D112" s="20" t="s">
        <v>48</v>
      </c>
      <c r="E112" s="20"/>
      <c r="F112" s="20"/>
      <c r="G112" s="43">
        <v>601000</v>
      </c>
      <c r="H112" s="20" t="s">
        <v>70</v>
      </c>
      <c r="I112" s="37">
        <v>789411</v>
      </c>
      <c r="J112" s="21">
        <v>0</v>
      </c>
      <c r="K112" s="21">
        <v>0</v>
      </c>
      <c r="L112" s="21">
        <v>0</v>
      </c>
      <c r="M112" s="21">
        <v>0</v>
      </c>
      <c r="N112" s="21">
        <v>0</v>
      </c>
      <c r="O112" s="21">
        <v>0</v>
      </c>
      <c r="P112" s="38">
        <f t="shared" si="10"/>
        <v>789411</v>
      </c>
      <c r="Q112" s="15"/>
    </row>
    <row r="113" spans="2:17" outlineLevel="1" x14ac:dyDescent="0.2">
      <c r="B113" s="13" t="s">
        <v>75</v>
      </c>
      <c r="C113" s="20">
        <v>44</v>
      </c>
      <c r="D113" s="20" t="str">
        <f>""</f>
        <v/>
      </c>
      <c r="E113" s="20"/>
      <c r="F113" s="20"/>
      <c r="G113" s="43">
        <v>601000</v>
      </c>
      <c r="H113" s="20" t="s">
        <v>71</v>
      </c>
      <c r="I113" s="37">
        <v>62511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38">
        <f t="shared" si="10"/>
        <v>62511</v>
      </c>
      <c r="Q113" s="15"/>
    </row>
    <row r="114" spans="2:17" outlineLevel="1" x14ac:dyDescent="0.2">
      <c r="B114" s="13" t="s">
        <v>75</v>
      </c>
      <c r="C114" s="20">
        <v>10</v>
      </c>
      <c r="D114" s="20" t="str">
        <f>""</f>
        <v/>
      </c>
      <c r="E114" s="20"/>
      <c r="F114" s="20"/>
      <c r="G114" s="43">
        <v>601000</v>
      </c>
      <c r="H114" s="20" t="s">
        <v>20</v>
      </c>
      <c r="I114" s="37">
        <v>128641</v>
      </c>
      <c r="J114" s="21">
        <v>0</v>
      </c>
      <c r="K114" s="21">
        <v>0</v>
      </c>
      <c r="L114" s="21">
        <v>0</v>
      </c>
      <c r="M114" s="21">
        <v>0</v>
      </c>
      <c r="N114" s="21">
        <v>0</v>
      </c>
      <c r="O114" s="21">
        <v>0</v>
      </c>
      <c r="P114" s="38">
        <f t="shared" si="10"/>
        <v>128641</v>
      </c>
      <c r="Q114" s="15"/>
    </row>
    <row r="115" spans="2:17" outlineLevel="1" x14ac:dyDescent="0.2">
      <c r="B115" s="13" t="s">
        <v>75</v>
      </c>
      <c r="C115" s="20">
        <v>20</v>
      </c>
      <c r="D115" s="13" t="s">
        <v>21</v>
      </c>
      <c r="E115" s="20"/>
      <c r="F115" s="20"/>
      <c r="G115" s="43">
        <v>15</v>
      </c>
      <c r="H115" s="20" t="s">
        <v>72</v>
      </c>
      <c r="I115" s="37">
        <v>0</v>
      </c>
      <c r="J115" s="21">
        <v>0</v>
      </c>
      <c r="K115" s="21">
        <v>0</v>
      </c>
      <c r="L115" s="21">
        <v>0</v>
      </c>
      <c r="M115" s="21">
        <v>17013</v>
      </c>
      <c r="N115" s="21">
        <v>0</v>
      </c>
      <c r="O115" s="21">
        <v>0</v>
      </c>
      <c r="P115" s="38">
        <f t="shared" si="10"/>
        <v>17013</v>
      </c>
      <c r="Q115" s="15"/>
    </row>
    <row r="116" spans="2:17" x14ac:dyDescent="0.2">
      <c r="B116" s="16" t="s">
        <v>78</v>
      </c>
      <c r="C116" s="16"/>
      <c r="D116" s="16" t="str">
        <f>""</f>
        <v/>
      </c>
      <c r="E116" s="16"/>
      <c r="F116" s="16"/>
      <c r="G116" s="41"/>
      <c r="H116" s="17" t="str">
        <f>"Kulud kokku "&amp;B116</f>
        <v>Kulud kokku Viru Vangla</v>
      </c>
      <c r="I116" s="18">
        <f t="shared" ref="I116:P116" si="11">I117+I140+I166+I167+I168+I169+I170+I171+I172</f>
        <v>23457728</v>
      </c>
      <c r="J116" s="18">
        <f t="shared" si="11"/>
        <v>0</v>
      </c>
      <c r="K116" s="18">
        <f t="shared" si="11"/>
        <v>-660</v>
      </c>
      <c r="L116" s="18">
        <f t="shared" si="11"/>
        <v>536218</v>
      </c>
      <c r="M116" s="18">
        <f t="shared" si="11"/>
        <v>64932</v>
      </c>
      <c r="N116" s="33">
        <f t="shared" si="11"/>
        <v>958449</v>
      </c>
      <c r="O116" s="18">
        <f t="shared" si="11"/>
        <v>-51118</v>
      </c>
      <c r="P116" s="24">
        <f t="shared" si="11"/>
        <v>24965549</v>
      </c>
      <c r="Q116" s="19"/>
    </row>
    <row r="117" spans="2:17" s="2" customFormat="1" outlineLevel="1" collapsed="1" x14ac:dyDescent="0.2">
      <c r="B117" s="32" t="s">
        <v>79</v>
      </c>
      <c r="C117" s="13">
        <v>20</v>
      </c>
      <c r="D117" s="32" t="str">
        <f>""</f>
        <v/>
      </c>
      <c r="E117" s="32"/>
      <c r="F117" s="32"/>
      <c r="G117" s="42" t="s">
        <v>15</v>
      </c>
      <c r="H117" s="20" t="s">
        <v>16</v>
      </c>
      <c r="I117" s="14">
        <f t="shared" ref="I117:P117" si="12">SUM(I118:I139)</f>
        <v>12956727</v>
      </c>
      <c r="J117" s="14">
        <f t="shared" si="12"/>
        <v>0</v>
      </c>
      <c r="K117" s="14">
        <f t="shared" si="12"/>
        <v>0</v>
      </c>
      <c r="L117" s="14">
        <f t="shared" si="12"/>
        <v>0</v>
      </c>
      <c r="M117" s="14">
        <f t="shared" si="12"/>
        <v>-17097</v>
      </c>
      <c r="N117" s="34">
        <f t="shared" si="12"/>
        <v>153663</v>
      </c>
      <c r="O117" s="14">
        <f t="shared" si="12"/>
        <v>-51118</v>
      </c>
      <c r="P117" s="14">
        <f t="shared" si="12"/>
        <v>13042175</v>
      </c>
      <c r="Q117" s="12"/>
    </row>
    <row r="118" spans="2:17" hidden="1" outlineLevel="2" x14ac:dyDescent="0.2">
      <c r="B118" s="13" t="s">
        <v>79</v>
      </c>
      <c r="C118" s="20">
        <v>20</v>
      </c>
      <c r="D118" s="20" t="str">
        <f>""</f>
        <v/>
      </c>
      <c r="E118" s="20"/>
      <c r="F118" s="20"/>
      <c r="G118" s="43">
        <v>500</v>
      </c>
      <c r="H118" s="20" t="s">
        <v>24</v>
      </c>
      <c r="I118" s="21">
        <v>7544207</v>
      </c>
      <c r="J118" s="21">
        <v>0</v>
      </c>
      <c r="K118" s="21">
        <v>0</v>
      </c>
      <c r="L118" s="21">
        <v>0</v>
      </c>
      <c r="M118" s="21">
        <v>-15000</v>
      </c>
      <c r="N118" s="21">
        <v>-426439</v>
      </c>
      <c r="O118" s="21">
        <v>-31456.999999999996</v>
      </c>
      <c r="P118" s="22">
        <f t="shared" ref="P118:P172" si="13">SUM(I118:O118)</f>
        <v>7071311</v>
      </c>
      <c r="Q118" s="23"/>
    </row>
    <row r="119" spans="2:17" hidden="1" outlineLevel="2" x14ac:dyDescent="0.2">
      <c r="B119" s="13" t="s">
        <v>79</v>
      </c>
      <c r="C119" s="20">
        <v>20</v>
      </c>
      <c r="D119" s="20" t="str">
        <f>""</f>
        <v/>
      </c>
      <c r="E119" s="20"/>
      <c r="F119" s="20"/>
      <c r="G119" s="43">
        <v>500</v>
      </c>
      <c r="H119" s="20" t="s">
        <v>25</v>
      </c>
      <c r="I119" s="21">
        <v>156522</v>
      </c>
      <c r="J119" s="21">
        <v>0</v>
      </c>
      <c r="K119" s="21">
        <v>0</v>
      </c>
      <c r="L119" s="21">
        <v>0</v>
      </c>
      <c r="M119" s="21">
        <v>0</v>
      </c>
      <c r="N119" s="21">
        <v>-17500</v>
      </c>
      <c r="O119" s="21">
        <v>0</v>
      </c>
      <c r="P119" s="22">
        <f t="shared" si="13"/>
        <v>139022</v>
      </c>
      <c r="Q119" s="15"/>
    </row>
    <row r="120" spans="2:17" hidden="1" outlineLevel="2" x14ac:dyDescent="0.2">
      <c r="B120" s="13" t="s">
        <v>79</v>
      </c>
      <c r="C120" s="20">
        <v>20</v>
      </c>
      <c r="D120" s="20" t="str">
        <f>""</f>
        <v/>
      </c>
      <c r="E120" s="20"/>
      <c r="F120" s="20"/>
      <c r="G120" s="43">
        <v>500</v>
      </c>
      <c r="H120" s="20" t="s">
        <v>26</v>
      </c>
      <c r="I120" s="21">
        <v>94289</v>
      </c>
      <c r="J120" s="21">
        <v>0</v>
      </c>
      <c r="K120" s="21">
        <v>0</v>
      </c>
      <c r="L120" s="21">
        <v>0</v>
      </c>
      <c r="M120" s="21">
        <v>0</v>
      </c>
      <c r="N120" s="21">
        <v>-34800</v>
      </c>
      <c r="O120" s="21">
        <v>0</v>
      </c>
      <c r="P120" s="22">
        <f t="shared" si="13"/>
        <v>59489</v>
      </c>
      <c r="Q120" s="15"/>
    </row>
    <row r="121" spans="2:17" hidden="1" outlineLevel="2" x14ac:dyDescent="0.2">
      <c r="B121" s="13" t="s">
        <v>79</v>
      </c>
      <c r="C121" s="20">
        <v>20</v>
      </c>
      <c r="D121" s="20" t="str">
        <f>""</f>
        <v/>
      </c>
      <c r="E121" s="20"/>
      <c r="F121" s="20"/>
      <c r="G121" s="43">
        <v>500</v>
      </c>
      <c r="H121" s="20" t="s">
        <v>27</v>
      </c>
      <c r="I121" s="21">
        <v>4763</v>
      </c>
      <c r="J121" s="21">
        <v>0</v>
      </c>
      <c r="K121" s="21">
        <v>0</v>
      </c>
      <c r="L121" s="21">
        <v>0</v>
      </c>
      <c r="M121" s="21">
        <v>0</v>
      </c>
      <c r="N121" s="21">
        <v>-2900</v>
      </c>
      <c r="O121" s="21">
        <v>0</v>
      </c>
      <c r="P121" s="22">
        <f t="shared" si="13"/>
        <v>1863</v>
      </c>
      <c r="Q121" s="15"/>
    </row>
    <row r="122" spans="2:17" hidden="1" outlineLevel="2" x14ac:dyDescent="0.2">
      <c r="B122" s="13" t="s">
        <v>79</v>
      </c>
      <c r="C122" s="20">
        <v>20</v>
      </c>
      <c r="D122" s="20" t="str">
        <f>""</f>
        <v/>
      </c>
      <c r="E122" s="20"/>
      <c r="F122" s="20"/>
      <c r="G122" s="43">
        <v>500</v>
      </c>
      <c r="H122" s="20" t="s">
        <v>28</v>
      </c>
      <c r="I122" s="21">
        <v>47748</v>
      </c>
      <c r="J122" s="21">
        <v>0</v>
      </c>
      <c r="K122" s="21">
        <v>0</v>
      </c>
      <c r="L122" s="21">
        <v>0</v>
      </c>
      <c r="M122" s="21">
        <v>0</v>
      </c>
      <c r="N122" s="21">
        <v>-9700</v>
      </c>
      <c r="O122" s="21">
        <v>0</v>
      </c>
      <c r="P122" s="22">
        <f t="shared" si="13"/>
        <v>38048</v>
      </c>
      <c r="Q122" s="15"/>
    </row>
    <row r="123" spans="2:17" hidden="1" outlineLevel="2" x14ac:dyDescent="0.2">
      <c r="B123" s="13" t="s">
        <v>79</v>
      </c>
      <c r="C123" s="20">
        <v>20</v>
      </c>
      <c r="D123" s="20" t="str">
        <f>""</f>
        <v/>
      </c>
      <c r="E123" s="20"/>
      <c r="F123" s="20"/>
      <c r="G123" s="43">
        <v>500</v>
      </c>
      <c r="H123" s="20" t="s">
        <v>29</v>
      </c>
      <c r="I123" s="21">
        <v>110615</v>
      </c>
      <c r="J123" s="21">
        <v>0</v>
      </c>
      <c r="K123" s="21">
        <v>0</v>
      </c>
      <c r="L123" s="21">
        <v>0</v>
      </c>
      <c r="M123" s="21">
        <v>0</v>
      </c>
      <c r="N123" s="21">
        <v>-5600</v>
      </c>
      <c r="O123" s="21">
        <v>0</v>
      </c>
      <c r="P123" s="22">
        <f t="shared" si="13"/>
        <v>105015</v>
      </c>
      <c r="Q123" s="15"/>
    </row>
    <row r="124" spans="2:17" hidden="1" outlineLevel="2" x14ac:dyDescent="0.2">
      <c r="B124" s="13" t="s">
        <v>79</v>
      </c>
      <c r="C124" s="20">
        <v>20</v>
      </c>
      <c r="D124" s="20" t="str">
        <f>""</f>
        <v/>
      </c>
      <c r="E124" s="20"/>
      <c r="F124" s="20"/>
      <c r="G124" s="43">
        <v>500</v>
      </c>
      <c r="H124" s="20" t="s">
        <v>30</v>
      </c>
      <c r="I124" s="21">
        <v>258669</v>
      </c>
      <c r="J124" s="21">
        <v>0</v>
      </c>
      <c r="K124" s="21">
        <v>0</v>
      </c>
      <c r="L124" s="21">
        <v>0</v>
      </c>
      <c r="M124" s="21">
        <v>0</v>
      </c>
      <c r="N124" s="21">
        <v>213100</v>
      </c>
      <c r="O124" s="21">
        <v>0</v>
      </c>
      <c r="P124" s="22">
        <f t="shared" si="13"/>
        <v>471769</v>
      </c>
      <c r="Q124" s="15"/>
    </row>
    <row r="125" spans="2:17" hidden="1" outlineLevel="2" x14ac:dyDescent="0.2">
      <c r="B125" s="13" t="s">
        <v>79</v>
      </c>
      <c r="C125" s="20">
        <v>20</v>
      </c>
      <c r="D125" s="20" t="str">
        <f>""</f>
        <v/>
      </c>
      <c r="E125" s="20"/>
      <c r="F125" s="20"/>
      <c r="G125" s="43">
        <v>500</v>
      </c>
      <c r="H125" s="20" t="s">
        <v>31</v>
      </c>
      <c r="I125" s="21">
        <v>475716</v>
      </c>
      <c r="J125" s="21">
        <v>0</v>
      </c>
      <c r="K125" s="21">
        <v>0</v>
      </c>
      <c r="L125" s="21">
        <v>0</v>
      </c>
      <c r="M125" s="21">
        <v>0</v>
      </c>
      <c r="N125" s="21">
        <v>-84000</v>
      </c>
      <c r="O125" s="21">
        <v>0</v>
      </c>
      <c r="P125" s="22">
        <f t="shared" si="13"/>
        <v>391716</v>
      </c>
      <c r="Q125" s="15"/>
    </row>
    <row r="126" spans="2:17" hidden="1" outlineLevel="2" x14ac:dyDescent="0.2">
      <c r="B126" s="13" t="s">
        <v>79</v>
      </c>
      <c r="C126" s="20">
        <v>20</v>
      </c>
      <c r="D126" s="20" t="str">
        <f>""</f>
        <v/>
      </c>
      <c r="E126" s="20"/>
      <c r="F126" s="20"/>
      <c r="G126" s="43">
        <v>500</v>
      </c>
      <c r="H126" s="20" t="s">
        <v>32</v>
      </c>
      <c r="I126" s="21">
        <v>31400</v>
      </c>
      <c r="J126" s="21">
        <v>0</v>
      </c>
      <c r="K126" s="21">
        <v>0</v>
      </c>
      <c r="L126" s="21">
        <v>0</v>
      </c>
      <c r="M126" s="21">
        <v>0</v>
      </c>
      <c r="N126" s="21">
        <v>20600</v>
      </c>
      <c r="O126" s="21">
        <v>0</v>
      </c>
      <c r="P126" s="22">
        <f t="shared" si="13"/>
        <v>52000</v>
      </c>
      <c r="Q126" s="15"/>
    </row>
    <row r="127" spans="2:17" hidden="1" outlineLevel="2" x14ac:dyDescent="0.2">
      <c r="B127" s="13" t="s">
        <v>79</v>
      </c>
      <c r="C127" s="20">
        <v>20</v>
      </c>
      <c r="D127" s="20" t="str">
        <f>""</f>
        <v/>
      </c>
      <c r="E127" s="20"/>
      <c r="F127" s="20"/>
      <c r="G127" s="43">
        <v>500</v>
      </c>
      <c r="H127" s="20" t="s">
        <v>33</v>
      </c>
      <c r="I127" s="21">
        <v>714461</v>
      </c>
      <c r="J127" s="21">
        <v>0</v>
      </c>
      <c r="K127" s="21">
        <v>0</v>
      </c>
      <c r="L127" s="21">
        <v>0</v>
      </c>
      <c r="M127" s="21">
        <v>0</v>
      </c>
      <c r="N127" s="21">
        <v>-11000</v>
      </c>
      <c r="O127" s="21">
        <v>0</v>
      </c>
      <c r="P127" s="22">
        <f t="shared" si="13"/>
        <v>703461</v>
      </c>
      <c r="Q127" s="15"/>
    </row>
    <row r="128" spans="2:17" hidden="1" outlineLevel="2" x14ac:dyDescent="0.2">
      <c r="B128" s="13" t="s">
        <v>79</v>
      </c>
      <c r="C128" s="20">
        <v>20</v>
      </c>
      <c r="D128" s="20" t="str">
        <f>""</f>
        <v/>
      </c>
      <c r="E128" s="20"/>
      <c r="F128" s="20"/>
      <c r="G128" s="43">
        <v>500</v>
      </c>
      <c r="H128" s="20" t="s">
        <v>34</v>
      </c>
      <c r="I128" s="21">
        <v>1703072</v>
      </c>
      <c r="J128" s="21">
        <v>0</v>
      </c>
      <c r="K128" s="21">
        <v>0</v>
      </c>
      <c r="L128" s="21">
        <v>0</v>
      </c>
      <c r="M128" s="21">
        <v>0</v>
      </c>
      <c r="N128" s="21">
        <v>68380</v>
      </c>
      <c r="O128" s="21">
        <v>0</v>
      </c>
      <c r="P128" s="22">
        <f t="shared" si="13"/>
        <v>1771452</v>
      </c>
      <c r="Q128" s="15"/>
    </row>
    <row r="129" spans="2:17" hidden="1" outlineLevel="2" x14ac:dyDescent="0.2">
      <c r="B129" s="13" t="s">
        <v>79</v>
      </c>
      <c r="C129" s="20">
        <v>20</v>
      </c>
      <c r="D129" s="20" t="str">
        <f>""</f>
        <v/>
      </c>
      <c r="E129" s="20"/>
      <c r="F129" s="20"/>
      <c r="G129" s="43">
        <v>500</v>
      </c>
      <c r="H129" s="20" t="s">
        <v>35</v>
      </c>
      <c r="I129" s="21">
        <v>360703</v>
      </c>
      <c r="J129" s="21">
        <v>0</v>
      </c>
      <c r="K129" s="21">
        <v>0</v>
      </c>
      <c r="L129" s="21">
        <v>0</v>
      </c>
      <c r="M129" s="21">
        <v>0</v>
      </c>
      <c r="N129" s="21">
        <v>257000</v>
      </c>
      <c r="O129" s="21">
        <v>0</v>
      </c>
      <c r="P129" s="22">
        <f t="shared" si="13"/>
        <v>617703</v>
      </c>
      <c r="Q129" s="15"/>
    </row>
    <row r="130" spans="2:17" hidden="1" outlineLevel="2" x14ac:dyDescent="0.2">
      <c r="B130" s="13" t="s">
        <v>79</v>
      </c>
      <c r="C130" s="20">
        <v>20</v>
      </c>
      <c r="D130" s="20" t="str">
        <f>""</f>
        <v/>
      </c>
      <c r="E130" s="20"/>
      <c r="F130" s="20"/>
      <c r="G130" s="43">
        <v>500</v>
      </c>
      <c r="H130" s="20" t="s">
        <v>36</v>
      </c>
      <c r="I130" s="21">
        <v>934242</v>
      </c>
      <c r="J130" s="21">
        <v>0</v>
      </c>
      <c r="K130" s="21">
        <v>0</v>
      </c>
      <c r="L130" s="21">
        <v>0</v>
      </c>
      <c r="M130" s="21">
        <v>0</v>
      </c>
      <c r="N130" s="21">
        <v>-100000</v>
      </c>
      <c r="O130" s="21">
        <v>-19661</v>
      </c>
      <c r="P130" s="22">
        <f t="shared" si="13"/>
        <v>814581</v>
      </c>
      <c r="Q130" s="15"/>
    </row>
    <row r="131" spans="2:17" hidden="1" outlineLevel="2" x14ac:dyDescent="0.2">
      <c r="B131" s="13" t="s">
        <v>79</v>
      </c>
      <c r="C131" s="20">
        <v>20</v>
      </c>
      <c r="D131" s="20" t="str">
        <f>""</f>
        <v/>
      </c>
      <c r="E131" s="20"/>
      <c r="F131" s="20"/>
      <c r="G131" s="43">
        <v>500</v>
      </c>
      <c r="H131" s="20" t="s">
        <v>80</v>
      </c>
      <c r="I131" s="21">
        <v>227337</v>
      </c>
      <c r="J131" s="21">
        <v>0</v>
      </c>
      <c r="K131" s="21">
        <v>0</v>
      </c>
      <c r="L131" s="21">
        <v>0</v>
      </c>
      <c r="M131" s="21">
        <v>0</v>
      </c>
      <c r="N131" s="21">
        <v>226189</v>
      </c>
      <c r="O131" s="21">
        <v>0</v>
      </c>
      <c r="P131" s="22">
        <f t="shared" si="13"/>
        <v>453526</v>
      </c>
      <c r="Q131" s="15"/>
    </row>
    <row r="132" spans="2:17" hidden="1" outlineLevel="2" x14ac:dyDescent="0.2">
      <c r="B132" s="13" t="s">
        <v>79</v>
      </c>
      <c r="C132" s="20">
        <v>20</v>
      </c>
      <c r="D132" s="20" t="str">
        <f>""</f>
        <v/>
      </c>
      <c r="E132" s="20"/>
      <c r="F132" s="20"/>
      <c r="G132" s="43">
        <v>500</v>
      </c>
      <c r="H132" s="20" t="s">
        <v>37</v>
      </c>
      <c r="I132" s="21">
        <v>24278</v>
      </c>
      <c r="J132" s="21">
        <v>0</v>
      </c>
      <c r="K132" s="21">
        <v>0</v>
      </c>
      <c r="L132" s="21">
        <v>0</v>
      </c>
      <c r="M132" s="21">
        <v>-2125</v>
      </c>
      <c r="N132" s="21">
        <v>27000</v>
      </c>
      <c r="O132" s="21">
        <v>0</v>
      </c>
      <c r="P132" s="22">
        <f t="shared" si="13"/>
        <v>49153</v>
      </c>
      <c r="Q132" s="15"/>
    </row>
    <row r="133" spans="2:17" hidden="1" outlineLevel="2" x14ac:dyDescent="0.2">
      <c r="B133" s="13" t="s">
        <v>79</v>
      </c>
      <c r="C133" s="20">
        <v>20</v>
      </c>
      <c r="D133" s="20" t="str">
        <f>""</f>
        <v/>
      </c>
      <c r="E133" s="20"/>
      <c r="F133" s="20"/>
      <c r="G133" s="43">
        <v>500</v>
      </c>
      <c r="H133" s="20" t="s">
        <v>38</v>
      </c>
      <c r="I133" s="21">
        <v>100000</v>
      </c>
      <c r="J133" s="21">
        <v>0</v>
      </c>
      <c r="K133" s="21">
        <v>0</v>
      </c>
      <c r="L133" s="21">
        <v>0</v>
      </c>
      <c r="M133" s="21">
        <v>0</v>
      </c>
      <c r="N133" s="21">
        <v>0</v>
      </c>
      <c r="O133" s="21">
        <v>0</v>
      </c>
      <c r="P133" s="22">
        <f t="shared" si="13"/>
        <v>100000</v>
      </c>
      <c r="Q133" s="15"/>
    </row>
    <row r="134" spans="2:17" hidden="1" outlineLevel="2" x14ac:dyDescent="0.2">
      <c r="B134" s="13" t="s">
        <v>79</v>
      </c>
      <c r="C134" s="20">
        <v>20</v>
      </c>
      <c r="D134" s="20" t="s">
        <v>17</v>
      </c>
      <c r="E134" s="20"/>
      <c r="F134" s="20"/>
      <c r="G134" s="43">
        <v>50</v>
      </c>
      <c r="H134" s="20" t="s">
        <v>39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31904</v>
      </c>
      <c r="O134" s="21">
        <v>0</v>
      </c>
      <c r="P134" s="22">
        <f t="shared" si="13"/>
        <v>31904</v>
      </c>
      <c r="Q134" s="15"/>
    </row>
    <row r="135" spans="2:17" hidden="1" outlineLevel="2" x14ac:dyDescent="0.2">
      <c r="B135" s="13" t="s">
        <v>79</v>
      </c>
      <c r="C135" s="20">
        <v>20</v>
      </c>
      <c r="D135" s="20" t="str">
        <f>""</f>
        <v/>
      </c>
      <c r="E135" s="20"/>
      <c r="F135" s="20"/>
      <c r="G135" s="43">
        <v>5008</v>
      </c>
      <c r="H135" s="20" t="s">
        <v>40</v>
      </c>
      <c r="I135" s="21">
        <v>105000</v>
      </c>
      <c r="J135" s="21">
        <v>0</v>
      </c>
      <c r="K135" s="21">
        <v>0</v>
      </c>
      <c r="L135" s="21">
        <v>0</v>
      </c>
      <c r="M135" s="21">
        <v>0</v>
      </c>
      <c r="N135" s="21">
        <v>-18800</v>
      </c>
      <c r="O135" s="21">
        <v>0</v>
      </c>
      <c r="P135" s="22">
        <f t="shared" si="13"/>
        <v>86200</v>
      </c>
      <c r="Q135" s="15"/>
    </row>
    <row r="136" spans="2:17" hidden="1" outlineLevel="2" x14ac:dyDescent="0.2">
      <c r="B136" s="13" t="s">
        <v>79</v>
      </c>
      <c r="C136" s="20">
        <v>20</v>
      </c>
      <c r="D136" s="20" t="str">
        <f>""</f>
        <v/>
      </c>
      <c r="E136" s="20"/>
      <c r="F136" s="20"/>
      <c r="G136" s="43">
        <v>5008</v>
      </c>
      <c r="H136" s="20" t="s">
        <v>41</v>
      </c>
      <c r="I136" s="21">
        <v>16045</v>
      </c>
      <c r="J136" s="21">
        <v>0</v>
      </c>
      <c r="K136" s="21">
        <v>0</v>
      </c>
      <c r="L136" s="21">
        <v>0</v>
      </c>
      <c r="M136" s="21">
        <v>0</v>
      </c>
      <c r="N136" s="21">
        <v>12000</v>
      </c>
      <c r="O136" s="21">
        <v>0</v>
      </c>
      <c r="P136" s="22">
        <f t="shared" si="13"/>
        <v>28045</v>
      </c>
      <c r="Q136" s="15"/>
    </row>
    <row r="137" spans="2:17" hidden="1" outlineLevel="2" x14ac:dyDescent="0.2">
      <c r="B137" s="13" t="s">
        <v>79</v>
      </c>
      <c r="C137" s="20">
        <v>20</v>
      </c>
      <c r="D137" s="20" t="str">
        <f>""</f>
        <v/>
      </c>
      <c r="E137" s="20"/>
      <c r="F137" s="20"/>
      <c r="G137" s="43">
        <v>505</v>
      </c>
      <c r="H137" s="20" t="s">
        <v>42</v>
      </c>
      <c r="I137" s="21">
        <v>20075</v>
      </c>
      <c r="J137" s="21">
        <v>0</v>
      </c>
      <c r="K137" s="21">
        <v>0</v>
      </c>
      <c r="L137" s="21">
        <v>0</v>
      </c>
      <c r="M137" s="21">
        <v>28</v>
      </c>
      <c r="N137" s="21">
        <v>8229</v>
      </c>
      <c r="O137" s="21">
        <v>0</v>
      </c>
      <c r="P137" s="22">
        <f t="shared" si="13"/>
        <v>28332</v>
      </c>
      <c r="Q137" s="15"/>
    </row>
    <row r="138" spans="2:17" hidden="1" outlineLevel="2" x14ac:dyDescent="0.2">
      <c r="B138" s="13" t="s">
        <v>79</v>
      </c>
      <c r="C138" s="20">
        <v>20</v>
      </c>
      <c r="D138" s="20" t="str">
        <f>""</f>
        <v/>
      </c>
      <c r="E138" s="20"/>
      <c r="F138" s="20"/>
      <c r="G138" s="43">
        <v>505</v>
      </c>
      <c r="H138" s="20" t="s">
        <v>32</v>
      </c>
      <c r="I138" s="21">
        <v>14500</v>
      </c>
      <c r="J138" s="21">
        <v>0</v>
      </c>
      <c r="K138" s="21">
        <v>0</v>
      </c>
      <c r="L138" s="21">
        <v>0</v>
      </c>
      <c r="M138" s="21">
        <v>0</v>
      </c>
      <c r="N138" s="21">
        <v>0</v>
      </c>
      <c r="O138" s="21">
        <v>0</v>
      </c>
      <c r="P138" s="22">
        <f t="shared" si="13"/>
        <v>14500</v>
      </c>
      <c r="Q138" s="15"/>
    </row>
    <row r="139" spans="2:17" hidden="1" outlineLevel="2" x14ac:dyDescent="0.2">
      <c r="B139" s="13" t="s">
        <v>79</v>
      </c>
      <c r="C139" s="20">
        <v>44</v>
      </c>
      <c r="D139" s="20" t="str">
        <f>""</f>
        <v/>
      </c>
      <c r="E139" s="20"/>
      <c r="F139" s="20"/>
      <c r="G139" s="43">
        <v>50</v>
      </c>
      <c r="H139" s="20" t="s">
        <v>43</v>
      </c>
      <c r="I139" s="21">
        <v>13085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2">
        <f t="shared" si="13"/>
        <v>13085</v>
      </c>
      <c r="Q139" s="15"/>
    </row>
    <row r="140" spans="2:17" s="2" customFormat="1" outlineLevel="1" collapsed="1" x14ac:dyDescent="0.2">
      <c r="B140" s="32" t="s">
        <v>79</v>
      </c>
      <c r="C140" s="13">
        <v>20</v>
      </c>
      <c r="D140" s="32" t="str">
        <f>""</f>
        <v/>
      </c>
      <c r="E140" s="32"/>
      <c r="F140" s="32"/>
      <c r="G140" s="42" t="s">
        <v>18</v>
      </c>
      <c r="H140" s="20" t="s">
        <v>19</v>
      </c>
      <c r="I140" s="14">
        <f t="shared" ref="I140:P140" si="14">SUM(I141:I165)</f>
        <v>8815178</v>
      </c>
      <c r="J140" s="14">
        <f t="shared" si="14"/>
        <v>0</v>
      </c>
      <c r="K140" s="14">
        <f t="shared" si="14"/>
        <v>0</v>
      </c>
      <c r="L140" s="14">
        <f t="shared" si="14"/>
        <v>536218</v>
      </c>
      <c r="M140" s="14">
        <f t="shared" si="14"/>
        <v>71605</v>
      </c>
      <c r="N140" s="34">
        <f t="shared" si="14"/>
        <v>739936</v>
      </c>
      <c r="O140" s="14">
        <f t="shared" si="14"/>
        <v>0</v>
      </c>
      <c r="P140" s="14">
        <f t="shared" si="14"/>
        <v>10162937</v>
      </c>
      <c r="Q140" s="12"/>
    </row>
    <row r="141" spans="2:17" hidden="1" outlineLevel="2" x14ac:dyDescent="0.2">
      <c r="B141" s="13" t="s">
        <v>79</v>
      </c>
      <c r="C141" s="20">
        <v>20</v>
      </c>
      <c r="D141" s="20" t="str">
        <f>""</f>
        <v/>
      </c>
      <c r="E141" s="20"/>
      <c r="F141" s="20"/>
      <c r="G141" s="43">
        <v>5500</v>
      </c>
      <c r="H141" s="20" t="s">
        <v>44</v>
      </c>
      <c r="I141" s="21">
        <v>81905</v>
      </c>
      <c r="J141" s="21">
        <v>0</v>
      </c>
      <c r="K141" s="21">
        <v>0</v>
      </c>
      <c r="L141" s="21">
        <v>0</v>
      </c>
      <c r="M141" s="21">
        <v>9931</v>
      </c>
      <c r="N141" s="21">
        <v>13965</v>
      </c>
      <c r="O141" s="21">
        <v>0</v>
      </c>
      <c r="P141" s="22">
        <f t="shared" si="13"/>
        <v>105801</v>
      </c>
      <c r="Q141" s="23"/>
    </row>
    <row r="142" spans="2:17" hidden="1" outlineLevel="2" x14ac:dyDescent="0.2">
      <c r="B142" s="13" t="s">
        <v>79</v>
      </c>
      <c r="C142" s="20">
        <v>20</v>
      </c>
      <c r="D142" s="20" t="str">
        <f>""</f>
        <v/>
      </c>
      <c r="E142" s="20"/>
      <c r="F142" s="20"/>
      <c r="G142" s="43">
        <v>5503</v>
      </c>
      <c r="H142" s="20" t="s">
        <v>45</v>
      </c>
      <c r="I142" s="21">
        <v>7681</v>
      </c>
      <c r="J142" s="21">
        <v>0</v>
      </c>
      <c r="K142" s="21">
        <v>0</v>
      </c>
      <c r="L142" s="21">
        <v>0</v>
      </c>
      <c r="M142" s="21">
        <v>0</v>
      </c>
      <c r="N142" s="21">
        <v>725</v>
      </c>
      <c r="O142" s="21">
        <v>0</v>
      </c>
      <c r="P142" s="22">
        <f t="shared" si="13"/>
        <v>8406</v>
      </c>
      <c r="Q142" s="15"/>
    </row>
    <row r="143" spans="2:17" hidden="1" outlineLevel="2" x14ac:dyDescent="0.2">
      <c r="B143" s="13" t="s">
        <v>79</v>
      </c>
      <c r="C143" s="20">
        <v>20</v>
      </c>
      <c r="D143" s="20" t="str">
        <f>""</f>
        <v/>
      </c>
      <c r="E143" s="20"/>
      <c r="F143" s="20"/>
      <c r="G143" s="43">
        <v>5504</v>
      </c>
      <c r="H143" s="20" t="s">
        <v>46</v>
      </c>
      <c r="I143" s="21">
        <v>19127</v>
      </c>
      <c r="J143" s="21">
        <v>0</v>
      </c>
      <c r="K143" s="21">
        <v>0</v>
      </c>
      <c r="L143" s="21">
        <v>0</v>
      </c>
      <c r="M143" s="21">
        <v>0</v>
      </c>
      <c r="N143" s="21">
        <v>649</v>
      </c>
      <c r="O143" s="21">
        <v>0</v>
      </c>
      <c r="P143" s="22">
        <f t="shared" si="13"/>
        <v>19776</v>
      </c>
      <c r="Q143" s="15"/>
    </row>
    <row r="144" spans="2:17" hidden="1" outlineLevel="2" x14ac:dyDescent="0.2">
      <c r="B144" s="13" t="s">
        <v>79</v>
      </c>
      <c r="C144" s="20">
        <v>20</v>
      </c>
      <c r="D144" s="20" t="str">
        <f>""</f>
        <v/>
      </c>
      <c r="E144" s="20"/>
      <c r="F144" s="20"/>
      <c r="G144" s="43">
        <v>5511</v>
      </c>
      <c r="H144" s="20" t="s">
        <v>47</v>
      </c>
      <c r="I144" s="21">
        <v>93758</v>
      </c>
      <c r="J144" s="21">
        <v>0</v>
      </c>
      <c r="K144" s="21">
        <v>0</v>
      </c>
      <c r="L144" s="21">
        <v>0</v>
      </c>
      <c r="M144" s="21">
        <v>0</v>
      </c>
      <c r="N144" s="21">
        <v>-2761</v>
      </c>
      <c r="O144" s="21">
        <v>0</v>
      </c>
      <c r="P144" s="22">
        <f t="shared" si="13"/>
        <v>90997</v>
      </c>
      <c r="Q144" s="15"/>
    </row>
    <row r="145" spans="2:17" hidden="1" outlineLevel="2" x14ac:dyDescent="0.2">
      <c r="B145" s="13" t="s">
        <v>79</v>
      </c>
      <c r="C145" s="20">
        <v>20</v>
      </c>
      <c r="D145" s="20" t="s">
        <v>48</v>
      </c>
      <c r="E145" s="20"/>
      <c r="F145" s="20"/>
      <c r="G145" s="43">
        <v>5511</v>
      </c>
      <c r="H145" s="20" t="s">
        <v>49</v>
      </c>
      <c r="I145" s="21">
        <v>7419522</v>
      </c>
      <c r="J145" s="21">
        <v>0</v>
      </c>
      <c r="K145" s="21">
        <v>0</v>
      </c>
      <c r="L145" s="21">
        <v>0</v>
      </c>
      <c r="M145" s="21">
        <v>0</v>
      </c>
      <c r="N145" s="21">
        <v>0</v>
      </c>
      <c r="O145" s="21">
        <v>0</v>
      </c>
      <c r="P145" s="22">
        <f t="shared" si="13"/>
        <v>7419522</v>
      </c>
      <c r="Q145" s="15"/>
    </row>
    <row r="146" spans="2:17" hidden="1" outlineLevel="2" x14ac:dyDescent="0.2">
      <c r="B146" s="13" t="s">
        <v>79</v>
      </c>
      <c r="C146" s="20">
        <v>20</v>
      </c>
      <c r="D146" s="20" t="str">
        <f>""</f>
        <v/>
      </c>
      <c r="E146" s="20"/>
      <c r="F146" s="20"/>
      <c r="G146" s="43">
        <v>5513</v>
      </c>
      <c r="H146" s="20" t="s">
        <v>50</v>
      </c>
      <c r="I146" s="21">
        <v>140410</v>
      </c>
      <c r="J146" s="21">
        <v>0</v>
      </c>
      <c r="K146" s="21">
        <v>0</v>
      </c>
      <c r="L146" s="21">
        <v>0</v>
      </c>
      <c r="M146" s="21">
        <v>3114</v>
      </c>
      <c r="N146" s="21">
        <v>2252</v>
      </c>
      <c r="O146" s="21">
        <v>0</v>
      </c>
      <c r="P146" s="22">
        <f t="shared" si="13"/>
        <v>145776</v>
      </c>
      <c r="Q146" s="15"/>
    </row>
    <row r="147" spans="2:17" hidden="1" outlineLevel="2" x14ac:dyDescent="0.2">
      <c r="B147" s="13" t="s">
        <v>79</v>
      </c>
      <c r="C147" s="20">
        <v>20</v>
      </c>
      <c r="D147" s="20" t="str">
        <f>""</f>
        <v/>
      </c>
      <c r="E147" s="20"/>
      <c r="F147" s="20"/>
      <c r="G147" s="43">
        <v>5514</v>
      </c>
      <c r="H147" s="20" t="s">
        <v>51</v>
      </c>
      <c r="I147" s="21">
        <v>5100</v>
      </c>
      <c r="J147" s="21">
        <v>0</v>
      </c>
      <c r="K147" s="21">
        <v>0</v>
      </c>
      <c r="L147" s="21">
        <v>0</v>
      </c>
      <c r="M147" s="21">
        <v>0</v>
      </c>
      <c r="N147" s="21">
        <v>2761</v>
      </c>
      <c r="O147" s="21">
        <v>0</v>
      </c>
      <c r="P147" s="22">
        <f t="shared" si="13"/>
        <v>7861</v>
      </c>
      <c r="Q147" s="15"/>
    </row>
    <row r="148" spans="2:17" hidden="1" outlineLevel="2" x14ac:dyDescent="0.2">
      <c r="B148" s="13" t="s">
        <v>79</v>
      </c>
      <c r="C148" s="20">
        <v>20</v>
      </c>
      <c r="D148" s="20" t="str">
        <f>""</f>
        <v/>
      </c>
      <c r="E148" s="20"/>
      <c r="F148" s="20"/>
      <c r="G148" s="43">
        <v>5515</v>
      </c>
      <c r="H148" s="20" t="s">
        <v>52</v>
      </c>
      <c r="I148" s="21">
        <v>61700</v>
      </c>
      <c r="J148" s="21">
        <v>0</v>
      </c>
      <c r="K148" s="21">
        <v>0</v>
      </c>
      <c r="L148" s="21">
        <v>0</v>
      </c>
      <c r="M148" s="21">
        <v>15000</v>
      </c>
      <c r="N148" s="21">
        <v>0</v>
      </c>
      <c r="O148" s="21">
        <v>0</v>
      </c>
      <c r="P148" s="22">
        <f t="shared" si="13"/>
        <v>76700</v>
      </c>
      <c r="Q148" s="15"/>
    </row>
    <row r="149" spans="2:17" hidden="1" outlineLevel="2" x14ac:dyDescent="0.2">
      <c r="B149" s="13" t="s">
        <v>79</v>
      </c>
      <c r="C149" s="20">
        <v>20</v>
      </c>
      <c r="D149" s="20" t="str">
        <f>""</f>
        <v/>
      </c>
      <c r="E149" s="20"/>
      <c r="F149" s="20"/>
      <c r="G149" s="43">
        <v>5521</v>
      </c>
      <c r="H149" s="20" t="s">
        <v>53</v>
      </c>
      <c r="I149" s="21">
        <v>267527</v>
      </c>
      <c r="J149" s="21">
        <v>0</v>
      </c>
      <c r="K149" s="21">
        <v>0</v>
      </c>
      <c r="L149" s="21">
        <v>0</v>
      </c>
      <c r="M149" s="21">
        <v>982</v>
      </c>
      <c r="N149" s="21">
        <v>561</v>
      </c>
      <c r="O149" s="21">
        <v>0</v>
      </c>
      <c r="P149" s="22">
        <f t="shared" si="13"/>
        <v>269070</v>
      </c>
      <c r="Q149" s="15"/>
    </row>
    <row r="150" spans="2:17" hidden="1" outlineLevel="2" x14ac:dyDescent="0.2">
      <c r="B150" s="13" t="s">
        <v>79</v>
      </c>
      <c r="C150" s="20">
        <v>20</v>
      </c>
      <c r="D150" s="20" t="str">
        <f>""</f>
        <v/>
      </c>
      <c r="E150" s="20"/>
      <c r="F150" s="20"/>
      <c r="G150" s="43">
        <v>5522</v>
      </c>
      <c r="H150" s="20" t="s">
        <v>54</v>
      </c>
      <c r="I150" s="21">
        <v>28160</v>
      </c>
      <c r="J150" s="21">
        <v>0</v>
      </c>
      <c r="K150" s="21">
        <v>0</v>
      </c>
      <c r="L150" s="21">
        <v>0</v>
      </c>
      <c r="M150" s="21">
        <v>39403</v>
      </c>
      <c r="N150" s="21">
        <v>64777</v>
      </c>
      <c r="O150" s="21">
        <v>0</v>
      </c>
      <c r="P150" s="22">
        <f t="shared" si="13"/>
        <v>132340</v>
      </c>
      <c r="Q150" s="23"/>
    </row>
    <row r="151" spans="2:17" hidden="1" outlineLevel="2" x14ac:dyDescent="0.2">
      <c r="B151" s="13" t="s">
        <v>79</v>
      </c>
      <c r="C151" s="20">
        <v>20</v>
      </c>
      <c r="D151" s="20" t="str">
        <f>""</f>
        <v/>
      </c>
      <c r="E151" s="20"/>
      <c r="F151" s="20"/>
      <c r="G151" s="43">
        <v>5522</v>
      </c>
      <c r="H151" s="20" t="s">
        <v>55</v>
      </c>
      <c r="I151" s="21">
        <v>7500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2">
        <f t="shared" si="13"/>
        <v>7500</v>
      </c>
      <c r="Q151" s="23"/>
    </row>
    <row r="152" spans="2:17" hidden="1" outlineLevel="2" x14ac:dyDescent="0.2">
      <c r="B152" s="13" t="s">
        <v>79</v>
      </c>
      <c r="C152" s="20">
        <v>20</v>
      </c>
      <c r="D152" s="20" t="str">
        <f>""</f>
        <v/>
      </c>
      <c r="E152" s="20"/>
      <c r="F152" s="20"/>
      <c r="G152" s="43">
        <v>5522</v>
      </c>
      <c r="H152" s="20" t="s">
        <v>56</v>
      </c>
      <c r="I152" s="21">
        <v>104462</v>
      </c>
      <c r="J152" s="21">
        <v>0</v>
      </c>
      <c r="K152" s="21">
        <v>0</v>
      </c>
      <c r="L152" s="21">
        <v>0</v>
      </c>
      <c r="M152" s="21">
        <v>250</v>
      </c>
      <c r="N152" s="21">
        <v>1970</v>
      </c>
      <c r="O152" s="21">
        <v>0</v>
      </c>
      <c r="P152" s="22">
        <f t="shared" si="13"/>
        <v>106682</v>
      </c>
      <c r="Q152" s="23"/>
    </row>
    <row r="153" spans="2:17" hidden="1" outlineLevel="2" x14ac:dyDescent="0.2">
      <c r="B153" s="13" t="s">
        <v>79</v>
      </c>
      <c r="C153" s="20">
        <v>20</v>
      </c>
      <c r="D153" s="20" t="str">
        <f>""</f>
        <v/>
      </c>
      <c r="E153" s="20"/>
      <c r="F153" s="20"/>
      <c r="G153" s="43">
        <v>5522</v>
      </c>
      <c r="H153" s="20" t="s">
        <v>81</v>
      </c>
      <c r="I153" s="21">
        <v>310000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2">
        <f t="shared" si="13"/>
        <v>310000</v>
      </c>
      <c r="Q153" s="23"/>
    </row>
    <row r="154" spans="2:17" hidden="1" outlineLevel="2" x14ac:dyDescent="0.2">
      <c r="B154" s="13" t="s">
        <v>79</v>
      </c>
      <c r="C154" s="20">
        <v>20</v>
      </c>
      <c r="D154" s="20" t="str">
        <f>""</f>
        <v/>
      </c>
      <c r="E154" s="20"/>
      <c r="F154" s="20"/>
      <c r="G154" s="43">
        <v>5522</v>
      </c>
      <c r="H154" s="20" t="s">
        <v>57</v>
      </c>
      <c r="I154" s="21">
        <v>20000</v>
      </c>
      <c r="J154" s="21">
        <v>0</v>
      </c>
      <c r="K154" s="21">
        <v>0</v>
      </c>
      <c r="L154" s="21">
        <v>0</v>
      </c>
      <c r="M154" s="21">
        <v>0</v>
      </c>
      <c r="N154" s="21">
        <v>0</v>
      </c>
      <c r="O154" s="21">
        <v>0</v>
      </c>
      <c r="P154" s="22">
        <f t="shared" si="13"/>
        <v>20000</v>
      </c>
      <c r="Q154" s="23"/>
    </row>
    <row r="155" spans="2:17" hidden="1" outlineLevel="2" x14ac:dyDescent="0.2">
      <c r="B155" s="13" t="s">
        <v>79</v>
      </c>
      <c r="C155" s="20">
        <v>20</v>
      </c>
      <c r="D155" s="20" t="s">
        <v>82</v>
      </c>
      <c r="E155" s="20"/>
      <c r="F155" s="20"/>
      <c r="G155" s="43">
        <v>5522</v>
      </c>
      <c r="H155" s="20" t="s">
        <v>83</v>
      </c>
      <c r="I155" s="21">
        <v>0</v>
      </c>
      <c r="J155" s="21">
        <v>0</v>
      </c>
      <c r="K155" s="21">
        <v>0</v>
      </c>
      <c r="L155" s="21">
        <v>536218</v>
      </c>
      <c r="M155" s="21">
        <v>0</v>
      </c>
      <c r="N155" s="21">
        <v>0</v>
      </c>
      <c r="O155" s="21">
        <v>0</v>
      </c>
      <c r="P155" s="22">
        <f t="shared" si="13"/>
        <v>536218</v>
      </c>
      <c r="Q155" s="23"/>
    </row>
    <row r="156" spans="2:17" hidden="1" outlineLevel="2" x14ac:dyDescent="0.2">
      <c r="B156" s="13" t="s">
        <v>79</v>
      </c>
      <c r="C156" s="20">
        <v>20</v>
      </c>
      <c r="D156" s="20" t="s">
        <v>84</v>
      </c>
      <c r="E156" s="20"/>
      <c r="F156" s="20"/>
      <c r="G156" s="43">
        <v>5522</v>
      </c>
      <c r="H156" s="20" t="s">
        <v>83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650000</v>
      </c>
      <c r="O156" s="21">
        <v>0</v>
      </c>
      <c r="P156" s="22">
        <f t="shared" si="13"/>
        <v>650000</v>
      </c>
      <c r="Q156" s="23"/>
    </row>
    <row r="157" spans="2:17" hidden="1" outlineLevel="2" x14ac:dyDescent="0.2">
      <c r="B157" s="13" t="s">
        <v>79</v>
      </c>
      <c r="C157" s="20">
        <v>20</v>
      </c>
      <c r="D157" s="20" t="str">
        <f>""</f>
        <v/>
      </c>
      <c r="E157" s="20"/>
      <c r="F157" s="20"/>
      <c r="G157" s="43">
        <v>5524</v>
      </c>
      <c r="H157" s="20" t="s">
        <v>59</v>
      </c>
      <c r="I157" s="21">
        <v>2000</v>
      </c>
      <c r="J157" s="21">
        <v>0</v>
      </c>
      <c r="K157" s="21">
        <v>0</v>
      </c>
      <c r="L157" s="21">
        <v>0</v>
      </c>
      <c r="M157" s="21">
        <v>2125</v>
      </c>
      <c r="N157" s="21">
        <v>0</v>
      </c>
      <c r="O157" s="21">
        <v>0</v>
      </c>
      <c r="P157" s="22">
        <f t="shared" si="13"/>
        <v>4125</v>
      </c>
      <c r="Q157" s="15"/>
    </row>
    <row r="158" spans="2:17" hidden="1" outlineLevel="2" x14ac:dyDescent="0.2">
      <c r="B158" s="13" t="s">
        <v>79</v>
      </c>
      <c r="C158" s="20">
        <v>20</v>
      </c>
      <c r="D158" s="20" t="str">
        <f>""</f>
        <v/>
      </c>
      <c r="E158" s="20"/>
      <c r="F158" s="20"/>
      <c r="G158" s="43">
        <v>5525</v>
      </c>
      <c r="H158" s="20" t="s">
        <v>60</v>
      </c>
      <c r="I158" s="21">
        <v>9443</v>
      </c>
      <c r="J158" s="21">
        <v>0</v>
      </c>
      <c r="K158" s="21">
        <v>0</v>
      </c>
      <c r="L158" s="21">
        <v>0</v>
      </c>
      <c r="M158" s="21">
        <v>17</v>
      </c>
      <c r="N158" s="21">
        <v>930</v>
      </c>
      <c r="O158" s="21">
        <v>0</v>
      </c>
      <c r="P158" s="22">
        <f t="shared" si="13"/>
        <v>10390</v>
      </c>
      <c r="Q158" s="15"/>
    </row>
    <row r="159" spans="2:17" hidden="1" outlineLevel="2" x14ac:dyDescent="0.2">
      <c r="B159" s="13" t="s">
        <v>79</v>
      </c>
      <c r="C159" s="20">
        <v>20</v>
      </c>
      <c r="D159" s="20" t="str">
        <f>""</f>
        <v/>
      </c>
      <c r="E159" s="20"/>
      <c r="F159" s="20"/>
      <c r="G159" s="43">
        <v>5532</v>
      </c>
      <c r="H159" s="20" t="s">
        <v>61</v>
      </c>
      <c r="I159" s="21">
        <v>71440</v>
      </c>
      <c r="J159" s="21">
        <v>0</v>
      </c>
      <c r="K159" s="21">
        <v>0</v>
      </c>
      <c r="L159" s="21">
        <v>0</v>
      </c>
      <c r="M159" s="21">
        <v>0</v>
      </c>
      <c r="N159" s="21">
        <v>0</v>
      </c>
      <c r="O159" s="21">
        <v>0</v>
      </c>
      <c r="P159" s="22">
        <f t="shared" si="13"/>
        <v>71440</v>
      </c>
      <c r="Q159" s="15"/>
    </row>
    <row r="160" spans="2:17" hidden="1" outlineLevel="2" x14ac:dyDescent="0.2">
      <c r="B160" s="13" t="s">
        <v>79</v>
      </c>
      <c r="C160" s="20">
        <v>20</v>
      </c>
      <c r="D160" s="20" t="str">
        <f>""</f>
        <v/>
      </c>
      <c r="E160" s="20"/>
      <c r="F160" s="20"/>
      <c r="G160" s="43">
        <v>5539</v>
      </c>
      <c r="H160" s="20" t="s">
        <v>62</v>
      </c>
      <c r="I160" s="21">
        <v>11350</v>
      </c>
      <c r="J160" s="21">
        <v>0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2">
        <f t="shared" si="13"/>
        <v>11350</v>
      </c>
      <c r="Q160" s="15"/>
    </row>
    <row r="161" spans="2:17" hidden="1" outlineLevel="2" x14ac:dyDescent="0.2">
      <c r="B161" s="13" t="s">
        <v>79</v>
      </c>
      <c r="C161" s="20">
        <v>20</v>
      </c>
      <c r="D161" s="20" t="str">
        <f>""</f>
        <v/>
      </c>
      <c r="E161" s="20"/>
      <c r="F161" s="20"/>
      <c r="G161" s="43">
        <v>5540</v>
      </c>
      <c r="H161" s="20" t="s">
        <v>63</v>
      </c>
      <c r="I161" s="21">
        <v>13800</v>
      </c>
      <c r="J161" s="21">
        <v>0</v>
      </c>
      <c r="K161" s="21">
        <v>0</v>
      </c>
      <c r="L161" s="21">
        <v>0</v>
      </c>
      <c r="M161" s="21">
        <v>783</v>
      </c>
      <c r="N161" s="21">
        <v>4107</v>
      </c>
      <c r="O161" s="21">
        <v>0</v>
      </c>
      <c r="P161" s="22">
        <f t="shared" si="13"/>
        <v>18690</v>
      </c>
      <c r="Q161" s="15"/>
    </row>
    <row r="162" spans="2:17" hidden="1" outlineLevel="2" x14ac:dyDescent="0.2">
      <c r="B162" s="13" t="s">
        <v>79</v>
      </c>
      <c r="C162" s="20">
        <v>20</v>
      </c>
      <c r="D162" s="20" t="str">
        <f>""</f>
        <v/>
      </c>
      <c r="E162" s="20"/>
      <c r="F162" s="20"/>
      <c r="G162" s="43">
        <v>5540</v>
      </c>
      <c r="H162" s="20" t="s">
        <v>64</v>
      </c>
      <c r="I162" s="21">
        <v>400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0</v>
      </c>
      <c r="P162" s="22">
        <f t="shared" si="13"/>
        <v>400</v>
      </c>
      <c r="Q162" s="15"/>
    </row>
    <row r="163" spans="2:17" hidden="1" outlineLevel="2" x14ac:dyDescent="0.2">
      <c r="B163" s="13" t="s">
        <v>79</v>
      </c>
      <c r="C163" s="20">
        <v>20</v>
      </c>
      <c r="D163" s="20" t="str">
        <f>""</f>
        <v/>
      </c>
      <c r="E163" s="20"/>
      <c r="F163" s="20"/>
      <c r="G163" s="43">
        <v>5540</v>
      </c>
      <c r="H163" s="20" t="s">
        <v>65</v>
      </c>
      <c r="I163" s="21">
        <v>2000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2">
        <f t="shared" si="13"/>
        <v>2000</v>
      </c>
      <c r="Q163" s="15"/>
    </row>
    <row r="164" spans="2:17" hidden="1" outlineLevel="2" x14ac:dyDescent="0.2">
      <c r="B164" s="13" t="s">
        <v>79</v>
      </c>
      <c r="C164" s="20">
        <v>44</v>
      </c>
      <c r="D164" s="20" t="str">
        <f>""</f>
        <v/>
      </c>
      <c r="E164" s="20"/>
      <c r="F164" s="20"/>
      <c r="G164" s="43">
        <v>55</v>
      </c>
      <c r="H164" s="20" t="s">
        <v>66</v>
      </c>
      <c r="I164" s="21">
        <v>130993</v>
      </c>
      <c r="J164" s="21">
        <v>0</v>
      </c>
      <c r="K164" s="21">
        <v>0</v>
      </c>
      <c r="L164" s="21">
        <v>0</v>
      </c>
      <c r="M164" s="21">
        <v>0</v>
      </c>
      <c r="N164" s="21">
        <v>0</v>
      </c>
      <c r="O164" s="21">
        <v>0</v>
      </c>
      <c r="P164" s="22">
        <f t="shared" si="13"/>
        <v>130993</v>
      </c>
      <c r="Q164" s="15"/>
    </row>
    <row r="165" spans="2:17" hidden="1" outlineLevel="2" x14ac:dyDescent="0.2">
      <c r="B165" s="13" t="s">
        <v>79</v>
      </c>
      <c r="C165" s="20">
        <v>42</v>
      </c>
      <c r="D165" s="20" t="str">
        <f>""</f>
        <v/>
      </c>
      <c r="E165" s="20"/>
      <c r="F165" s="20"/>
      <c r="G165" s="43">
        <v>55</v>
      </c>
      <c r="H165" s="20" t="s">
        <v>85</v>
      </c>
      <c r="I165" s="21">
        <v>6900</v>
      </c>
      <c r="J165" s="21">
        <v>0</v>
      </c>
      <c r="K165" s="21">
        <v>0</v>
      </c>
      <c r="L165" s="21">
        <v>0</v>
      </c>
      <c r="M165" s="21">
        <v>0</v>
      </c>
      <c r="N165" s="21">
        <v>0</v>
      </c>
      <c r="O165" s="21">
        <v>0</v>
      </c>
      <c r="P165" s="22">
        <f t="shared" si="13"/>
        <v>6900</v>
      </c>
      <c r="Q165" s="15"/>
    </row>
    <row r="166" spans="2:17" outlineLevel="1" x14ac:dyDescent="0.2">
      <c r="B166" s="13" t="s">
        <v>79</v>
      </c>
      <c r="C166" s="20">
        <v>20</v>
      </c>
      <c r="D166" s="20" t="s">
        <v>67</v>
      </c>
      <c r="E166" s="20"/>
      <c r="F166" s="20"/>
      <c r="G166" s="43">
        <v>41</v>
      </c>
      <c r="H166" s="20" t="s">
        <v>68</v>
      </c>
      <c r="I166" s="37">
        <v>3300</v>
      </c>
      <c r="J166" s="21">
        <v>0</v>
      </c>
      <c r="K166" s="25">
        <v>-660</v>
      </c>
      <c r="L166" s="25">
        <v>0</v>
      </c>
      <c r="M166" s="21">
        <v>0</v>
      </c>
      <c r="N166" s="21">
        <v>0</v>
      </c>
      <c r="O166" s="21">
        <v>0</v>
      </c>
      <c r="P166" s="38">
        <f t="shared" si="13"/>
        <v>2640</v>
      </c>
      <c r="Q166" s="15"/>
    </row>
    <row r="167" spans="2:17" outlineLevel="1" x14ac:dyDescent="0.2">
      <c r="B167" s="13" t="s">
        <v>79</v>
      </c>
      <c r="C167" s="20">
        <v>60</v>
      </c>
      <c r="D167" s="20" t="str">
        <f>""</f>
        <v/>
      </c>
      <c r="E167" s="20"/>
      <c r="F167" s="20"/>
      <c r="G167" s="43">
        <v>61</v>
      </c>
      <c r="H167" s="20" t="s">
        <v>69</v>
      </c>
      <c r="I167" s="37">
        <v>31100</v>
      </c>
      <c r="J167" s="21">
        <v>0</v>
      </c>
      <c r="K167" s="21">
        <v>0</v>
      </c>
      <c r="L167" s="21">
        <v>0</v>
      </c>
      <c r="M167" s="21">
        <v>0</v>
      </c>
      <c r="N167" s="21">
        <v>0</v>
      </c>
      <c r="O167" s="21">
        <v>0</v>
      </c>
      <c r="P167" s="38">
        <f t="shared" si="13"/>
        <v>31100</v>
      </c>
      <c r="Q167" s="15"/>
    </row>
    <row r="168" spans="2:17" outlineLevel="1" x14ac:dyDescent="0.2">
      <c r="B168" s="13" t="s">
        <v>79</v>
      </c>
      <c r="C168" s="20">
        <v>10</v>
      </c>
      <c r="D168" s="20" t="s">
        <v>48</v>
      </c>
      <c r="E168" s="20"/>
      <c r="F168" s="20"/>
      <c r="G168" s="43">
        <v>601000</v>
      </c>
      <c r="H168" s="20" t="s">
        <v>70</v>
      </c>
      <c r="I168" s="37">
        <v>1483905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38">
        <f t="shared" si="13"/>
        <v>1483905</v>
      </c>
      <c r="Q168" s="15"/>
    </row>
    <row r="169" spans="2:17" outlineLevel="1" x14ac:dyDescent="0.2">
      <c r="B169" s="13" t="s">
        <v>79</v>
      </c>
      <c r="C169" s="20">
        <v>44</v>
      </c>
      <c r="D169" s="20" t="str">
        <f>""</f>
        <v/>
      </c>
      <c r="E169" s="20"/>
      <c r="F169" s="20"/>
      <c r="G169" s="43">
        <v>601000</v>
      </c>
      <c r="H169" s="20" t="s">
        <v>71</v>
      </c>
      <c r="I169" s="37">
        <v>15898</v>
      </c>
      <c r="J169" s="21">
        <v>0</v>
      </c>
      <c r="K169" s="21">
        <v>0</v>
      </c>
      <c r="L169" s="21">
        <v>0</v>
      </c>
      <c r="M169" s="21">
        <v>0</v>
      </c>
      <c r="N169" s="21">
        <v>0</v>
      </c>
      <c r="O169" s="21">
        <v>0</v>
      </c>
      <c r="P169" s="38">
        <f t="shared" si="13"/>
        <v>15898</v>
      </c>
      <c r="Q169" s="15"/>
    </row>
    <row r="170" spans="2:17" outlineLevel="1" x14ac:dyDescent="0.2">
      <c r="B170" s="13" t="s">
        <v>79</v>
      </c>
      <c r="C170" s="20">
        <v>10</v>
      </c>
      <c r="D170" s="20" t="str">
        <f>""</f>
        <v/>
      </c>
      <c r="E170" s="20"/>
      <c r="F170" s="20"/>
      <c r="G170" s="43">
        <v>601000</v>
      </c>
      <c r="H170" s="20" t="s">
        <v>20</v>
      </c>
      <c r="I170" s="37">
        <v>151520</v>
      </c>
      <c r="J170" s="21">
        <v>0</v>
      </c>
      <c r="K170" s="21">
        <v>0</v>
      </c>
      <c r="L170" s="21">
        <v>0</v>
      </c>
      <c r="M170" s="21">
        <v>0</v>
      </c>
      <c r="N170" s="21">
        <v>0</v>
      </c>
      <c r="O170" s="21">
        <v>0</v>
      </c>
      <c r="P170" s="38">
        <f t="shared" si="13"/>
        <v>151520</v>
      </c>
      <c r="Q170" s="15"/>
    </row>
    <row r="171" spans="2:17" outlineLevel="1" x14ac:dyDescent="0.2">
      <c r="B171" s="13" t="s">
        <v>79</v>
      </c>
      <c r="C171" s="20">
        <v>10</v>
      </c>
      <c r="D171" s="20" t="str">
        <f>""</f>
        <v/>
      </c>
      <c r="E171" s="20"/>
      <c r="F171" s="20"/>
      <c r="G171" s="43">
        <v>601000</v>
      </c>
      <c r="H171" s="20" t="s">
        <v>86</v>
      </c>
      <c r="I171" s="37">
        <v>100</v>
      </c>
      <c r="J171" s="21">
        <v>0</v>
      </c>
      <c r="K171" s="21">
        <v>0</v>
      </c>
      <c r="L171" s="21">
        <v>0</v>
      </c>
      <c r="M171" s="21">
        <v>0</v>
      </c>
      <c r="N171" s="21">
        <v>0</v>
      </c>
      <c r="O171" s="21">
        <v>0</v>
      </c>
      <c r="P171" s="38">
        <f t="shared" si="13"/>
        <v>100</v>
      </c>
      <c r="Q171" s="15"/>
    </row>
    <row r="172" spans="2:17" outlineLevel="1" x14ac:dyDescent="0.2">
      <c r="B172" s="13" t="s">
        <v>79</v>
      </c>
      <c r="C172" s="20">
        <v>20</v>
      </c>
      <c r="D172" s="13" t="s">
        <v>21</v>
      </c>
      <c r="E172" s="20"/>
      <c r="F172" s="20"/>
      <c r="G172" s="43">
        <v>15</v>
      </c>
      <c r="H172" s="20" t="s">
        <v>72</v>
      </c>
      <c r="I172" s="37">
        <v>0</v>
      </c>
      <c r="J172" s="21">
        <v>0</v>
      </c>
      <c r="K172" s="21">
        <v>0</v>
      </c>
      <c r="L172" s="21">
        <v>0</v>
      </c>
      <c r="M172" s="21">
        <v>10424</v>
      </c>
      <c r="N172" s="21">
        <v>64850</v>
      </c>
      <c r="O172" s="21">
        <v>0</v>
      </c>
      <c r="P172" s="38">
        <f t="shared" si="13"/>
        <v>75274</v>
      </c>
      <c r="Q172" s="15" t="s">
        <v>87</v>
      </c>
    </row>
    <row r="173" spans="2:17" collapsed="1" x14ac:dyDescent="0.2">
      <c r="B173" s="26" t="s">
        <v>88</v>
      </c>
      <c r="C173" s="26"/>
      <c r="D173" s="26" t="str">
        <f>""</f>
        <v/>
      </c>
      <c r="E173" s="26"/>
      <c r="F173" s="26"/>
      <c r="G173" s="44"/>
      <c r="H173" s="27" t="s">
        <v>89</v>
      </c>
      <c r="I173" s="28">
        <f>I8+I61+I116</f>
        <v>65432059</v>
      </c>
      <c r="J173" s="28">
        <f t="shared" ref="J173:P173" si="15">J8+J61+J116</f>
        <v>0</v>
      </c>
      <c r="K173" s="28">
        <f t="shared" si="15"/>
        <v>0</v>
      </c>
      <c r="L173" s="28">
        <f t="shared" si="15"/>
        <v>536218</v>
      </c>
      <c r="M173" s="28">
        <f t="shared" si="15"/>
        <v>178950</v>
      </c>
      <c r="N173" s="28">
        <f>N8+N61+N116</f>
        <v>2037732</v>
      </c>
      <c r="O173" s="28">
        <f t="shared" si="15"/>
        <v>-92390</v>
      </c>
      <c r="P173" s="28">
        <f t="shared" si="15"/>
        <v>68092569</v>
      </c>
      <c r="Q173" s="29"/>
    </row>
    <row r="177" spans="14:17" x14ac:dyDescent="0.2">
      <c r="N177" s="3"/>
    </row>
    <row r="179" spans="14:17" x14ac:dyDescent="0.2">
      <c r="Q179" s="30"/>
    </row>
  </sheetData>
  <autoFilter ref="B7:Q177" xr:uid="{99AFDB53-4220-433A-8815-0C9F9CEC45B8}"/>
  <conditionalFormatting sqref="I174:L1048576 I1:L5 O174:P1048576 M115 O7:P7 I7:L7 I6:P6 N174:N175 N177:N1048576 O1:P5">
    <cfRule type="cellIs" dxfId="22" priority="49" operator="equal">
      <formula>0</formula>
    </cfRule>
  </conditionalFormatting>
  <conditionalFormatting sqref="I9:L9 O9:P9">
    <cfRule type="cellIs" dxfId="21" priority="36" operator="equal">
      <formula>0</formula>
    </cfRule>
  </conditionalFormatting>
  <conditionalFormatting sqref="I31:L31 O31:P31">
    <cfRule type="cellIs" dxfId="20" priority="35" operator="equal">
      <formula>0</formula>
    </cfRule>
  </conditionalFormatting>
  <conditionalFormatting sqref="I140:L140 O140:P140">
    <cfRule type="cellIs" dxfId="19" priority="33" operator="equal">
      <formula>0</formula>
    </cfRule>
  </conditionalFormatting>
  <conditionalFormatting sqref="M9">
    <cfRule type="cellIs" dxfId="18" priority="26" operator="equal">
      <formula>0</formula>
    </cfRule>
  </conditionalFormatting>
  <conditionalFormatting sqref="I87:L87 O87:P87">
    <cfRule type="cellIs" dxfId="17" priority="34" operator="equal">
      <formula>0</formula>
    </cfRule>
  </conditionalFormatting>
  <conditionalFormatting sqref="M1:M5 M174:M1048576 M7">
    <cfRule type="cellIs" dxfId="16" priority="30" operator="equal">
      <formula>0</formula>
    </cfRule>
  </conditionalFormatting>
  <conditionalFormatting sqref="M31">
    <cfRule type="cellIs" dxfId="15" priority="25" operator="equal">
      <formula>0</formula>
    </cfRule>
  </conditionalFormatting>
  <conditionalFormatting sqref="M117">
    <cfRule type="cellIs" dxfId="14" priority="20" operator="equal">
      <formula>0</formula>
    </cfRule>
  </conditionalFormatting>
  <conditionalFormatting sqref="M32 M47 M38 M36 M50:M51">
    <cfRule type="cellIs" dxfId="13" priority="27" operator="equal">
      <formula>0</formula>
    </cfRule>
  </conditionalFormatting>
  <conditionalFormatting sqref="M140">
    <cfRule type="cellIs" dxfId="12" priority="22" operator="equal">
      <formula>0</formula>
    </cfRule>
  </conditionalFormatting>
  <conditionalFormatting sqref="M97">
    <cfRule type="cellIs" dxfId="11" priority="24" operator="equal">
      <formula>0</formula>
    </cfRule>
  </conditionalFormatting>
  <conditionalFormatting sqref="M87">
    <cfRule type="cellIs" dxfId="10" priority="23" operator="equal">
      <formula>0</formula>
    </cfRule>
  </conditionalFormatting>
  <conditionalFormatting sqref="N87">
    <cfRule type="cellIs" dxfId="9" priority="14" operator="equal">
      <formula>0</formula>
    </cfRule>
  </conditionalFormatting>
  <conditionalFormatting sqref="N1:N5 N7">
    <cfRule type="cellIs" dxfId="8" priority="19" operator="equal">
      <formula>0</formula>
    </cfRule>
  </conditionalFormatting>
  <conditionalFormatting sqref="I117:L117 O117:P117">
    <cfRule type="cellIs" dxfId="7" priority="21" operator="equal">
      <formula>0</formula>
    </cfRule>
  </conditionalFormatting>
  <conditionalFormatting sqref="N117">
    <cfRule type="cellIs" dxfId="6" priority="12" operator="equal">
      <formula>0</formula>
    </cfRule>
  </conditionalFormatting>
  <conditionalFormatting sqref="N9">
    <cfRule type="cellIs" dxfId="5" priority="16" operator="equal">
      <formula>0</formula>
    </cfRule>
  </conditionalFormatting>
  <conditionalFormatting sqref="N31">
    <cfRule type="cellIs" dxfId="4" priority="15" operator="equal">
      <formula>0</formula>
    </cfRule>
  </conditionalFormatting>
  <conditionalFormatting sqref="N140">
    <cfRule type="cellIs" dxfId="3" priority="13" operator="equal">
      <formula>0</formula>
    </cfRule>
  </conditionalFormatting>
  <conditionalFormatting sqref="M62">
    <cfRule type="cellIs" dxfId="2" priority="7" operator="equal">
      <formula>0</formula>
    </cfRule>
  </conditionalFormatting>
  <conditionalFormatting sqref="N62">
    <cfRule type="cellIs" dxfId="1" priority="6" operator="equal">
      <formula>0</formula>
    </cfRule>
  </conditionalFormatting>
  <conditionalFormatting sqref="I62:L62 O62:P62">
    <cfRule type="cellIs" dxfId="0" priority="8" operator="equal">
      <formula>0</formula>
    </cfRule>
  </conditionalFormatting>
  <hyperlinks>
    <hyperlink ref="B5" r:id="rId1" xr:uid="{559F75CF-AF1A-475B-9A8A-665651C40F54}"/>
  </hyperlinks>
  <pageMargins left="0.7" right="0.7" top="0.75" bottom="0.75" header="0.3" footer="0.3"/>
  <pageSetup paperSize="9" fitToHeight="0" orientation="landscape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Käskkiri4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kairi.tarno</dc:creator>
  <cp:lastModifiedBy>Katrin Välimäe</cp:lastModifiedBy>
  <cp:lastPrinted>2021-09-21T09:57:21Z</cp:lastPrinted>
  <dcterms:created xsi:type="dcterms:W3CDTF">2021-09-14T12:53:12Z</dcterms:created>
  <dcterms:modified xsi:type="dcterms:W3CDTF">2021-09-21T09:58:34Z</dcterms:modified>
</cp:coreProperties>
</file>